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comments32.xml" ContentType="application/vnd.openxmlformats-officedocument.spreadsheetml.comments+xml"/>
  <Override PartName="/xl/comments33.xml" ContentType="application/vnd.openxmlformats-officedocument.spreadsheetml.comments+xml"/>
  <Override PartName="/xl/comments3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85" yWindow="-15" windowWidth="16140" windowHeight="11505" tabRatio="881" firstSheet="7" activeTab="16"/>
  </bookViews>
  <sheets>
    <sheet name="LA3C0610_SRU220" sheetId="4" r:id="rId1"/>
    <sheet name="LA3C0610_SRU234" sheetId="5" r:id="rId2"/>
    <sheet name="(new)LA3C0630_SRU3" sheetId="28" r:id="rId3"/>
    <sheet name="LA3C0650_SRU1600" sheetId="24" r:id="rId4"/>
    <sheet name="LA3C0650_SRU30" sheetId="23" r:id="rId5"/>
    <sheet name="(new)MS3C0740_SRU2&amp;3" sheetId="34" r:id="rId6"/>
    <sheet name="OK3C0990_SRU1" sheetId="22" r:id="rId7"/>
    <sheet name="OK2C0990_SRU2" sheetId="21" r:id="rId8"/>
    <sheet name="TX3A1190_SRU2" sheetId="20" r:id="rId9"/>
    <sheet name="TX3A1230_SRU43" sheetId="19" r:id="rId10"/>
    <sheet name="TX3A1300_SRU16" sheetId="17" r:id="rId11"/>
    <sheet name="TX3A1300_SRU5" sheetId="18" r:id="rId12"/>
    <sheet name="TX3B1090_SRU1&amp;2" sheetId="16" r:id="rId13"/>
    <sheet name="TX3B1110_SRU" sheetId="15" r:id="rId14"/>
    <sheet name="TX3B1140_SRU2" sheetId="14" r:id="rId15"/>
    <sheet name="TX3B1220_SRU2&amp;3-SRU4" sheetId="13" r:id="rId16"/>
    <sheet name="TX3B1240_28.2" sheetId="12" r:id="rId17"/>
    <sheet name="TX3B1250_543" sheetId="11" r:id="rId18"/>
    <sheet name="TX3B1250_544(2009)" sheetId="10" r:id="rId19"/>
    <sheet name="TX3B1250_544_C4(2011)" sheetId="9" r:id="rId20"/>
    <sheet name="TX3B1250_SRU545" sheetId="8" r:id="rId21"/>
    <sheet name="TX3B1310_SRU1&amp;2Sulften" sheetId="7" r:id="rId22"/>
    <sheet name="TX3B1310_SRU3" sheetId="6" r:id="rId23"/>
    <sheet name="(new)CA5A120_TGU1" sheetId="26" r:id="rId24"/>
    <sheet name="(new)CA5A120_TGU2" sheetId="27" r:id="rId25"/>
    <sheet name="(new)CA5A190_SRU28F11" sheetId="39" r:id="rId26"/>
    <sheet name="(new)CA5A190_SRU28F4" sheetId="38" r:id="rId27"/>
    <sheet name="(new)DE1A0360_SRU1&amp;2(2006)" sheetId="40" r:id="rId28"/>
    <sheet name="(new)DE1A0360_SRU1&amp;2(2009)" sheetId="33" r:id="rId29"/>
    <sheet name="(new)LA3C0640_SRU2" sheetId="25" r:id="rId30"/>
    <sheet name="(new)TX3B1131_WestP SRU" sheetId="29" r:id="rId31"/>
    <sheet name="(new)TX3B1250_SRU546" sheetId="35" r:id="rId32"/>
    <sheet name="(new)TX3B1320_SRU39" sheetId="36" r:id="rId33"/>
    <sheet name="(new)TX3B1320_SRU46" sheetId="37"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xlnm.Print_Area" localSheetId="23">'(new)CA5A120_TGU1'!$A$1:$N$93</definedName>
    <definedName name="_xlnm.Print_Area" localSheetId="24">'(new)CA5A120_TGU2'!$A$1:$N$93</definedName>
    <definedName name="_xlnm.Print_Area" localSheetId="25">'(new)CA5A190_SRU28F11'!$A$1:$N$93</definedName>
    <definedName name="_xlnm.Print_Area" localSheetId="26">'(new)CA5A190_SRU28F4'!$A$1:$N$93</definedName>
    <definedName name="_xlnm.Print_Area" localSheetId="27">'(new)DE1A0360_SRU1&amp;2(2006)'!$A$1:$N$93</definedName>
    <definedName name="_xlnm.Print_Area" localSheetId="28">'(new)DE1A0360_SRU1&amp;2(2009)'!$A$1:$N$93</definedName>
    <definedName name="_xlnm.Print_Area" localSheetId="2">'(new)LA3C0630_SRU3'!$A$1:$O$77</definedName>
    <definedName name="_xlnm.Print_Area" localSheetId="29">'(new)LA3C0640_SRU2'!$A$1:$N$93</definedName>
    <definedName name="_xlnm.Print_Area" localSheetId="5">'(new)MS3C0740_SRU2&amp;3'!$A$1:$N$93</definedName>
    <definedName name="_xlnm.Print_Area" localSheetId="30">'(new)TX3B1131_WestP SRU'!$A$1:$N$93</definedName>
    <definedName name="_xlnm.Print_Area" localSheetId="31">'(new)TX3B1250_SRU546'!$A$1:$N$93</definedName>
    <definedName name="_xlnm.Print_Area" localSheetId="32">'(new)TX3B1320_SRU39'!$A$1:$N$93</definedName>
    <definedName name="_xlnm.Print_Area" localSheetId="33">'(new)TX3B1320_SRU46'!$A$1:$N$93</definedName>
    <definedName name="_xlnm.Print_Area" localSheetId="0">LA3C0610_SRU220!$A$1:$N$93</definedName>
    <definedName name="_xlnm.Print_Area" localSheetId="1">LA3C0610_SRU234!$A$1:$N$93</definedName>
    <definedName name="_xlnm.Print_Area" localSheetId="3">LA3C0650_SRU1600!$A$1:$N$93</definedName>
    <definedName name="_xlnm.Print_Area" localSheetId="4">LA3C0650_SRU30!$A$1:$N$93</definedName>
    <definedName name="_xlnm.Print_Area" localSheetId="7">OK2C0990_SRU2!$A$1:$N$93</definedName>
    <definedName name="_xlnm.Print_Area" localSheetId="6">OK3C0990_SRU1!$A$1:$N$93</definedName>
    <definedName name="_xlnm.Print_Area" localSheetId="8">TX3A1190_SRU2!$A$1:$N$93</definedName>
    <definedName name="_xlnm.Print_Area" localSheetId="9">TX3A1230_SRU43!$A$1:$N$93</definedName>
    <definedName name="_xlnm.Print_Area" localSheetId="10">TX3A1300_SRU16!$A$1:$N$93</definedName>
    <definedName name="_xlnm.Print_Area" localSheetId="11">TX3A1300_SRU5!$A$1:$N$93</definedName>
    <definedName name="_xlnm.Print_Area" localSheetId="12">'TX3B1090_SRU1&amp;2'!$A$1:$N$93</definedName>
    <definedName name="_xlnm.Print_Area" localSheetId="13">TX3B1110_SRU!$A$1:$N$93</definedName>
    <definedName name="_xlnm.Print_Area" localSheetId="14">TX3B1140_SRU2!$A$1:$N$93</definedName>
    <definedName name="_xlnm.Print_Area" localSheetId="15">'TX3B1220_SRU2&amp;3-SRU4'!$A$1:$N$93</definedName>
    <definedName name="_xlnm.Print_Area" localSheetId="16">TX3B1240_28.2!$A$1:$N$93</definedName>
    <definedName name="_xlnm.Print_Area" localSheetId="17">TX3B1250_543!$A$1:$N$93</definedName>
    <definedName name="_xlnm.Print_Area" localSheetId="18">'TX3B1250_544(2009)'!$A$1:$N$93</definedName>
    <definedName name="_xlnm.Print_Area" localSheetId="19">'TX3B1250_544_C4(2011)'!$A$1:$N$93</definedName>
    <definedName name="_xlnm.Print_Area" localSheetId="20">TX3B1250_SRU545!$A$1:$N$93</definedName>
    <definedName name="_xlnm.Print_Area" localSheetId="21">'TX3B1310_SRU1&amp;2Sulften'!$A$1:$N$93</definedName>
    <definedName name="_xlnm.Print_Area" localSheetId="22">TX3B1310_SRU3!$A$1:$N$93</definedName>
    <definedName name="Z_0216C66D_1257_4E86_834B_8F797A236C7E_.wvu.Cols" localSheetId="14" hidden="1">TX3B1140_SRU2!$C:$F,TX3B1140_SRU2!$I:$M,TX3B1140_SRU2!$P:$P</definedName>
    <definedName name="Z_0216C66D_1257_4E86_834B_8F797A236C7E_.wvu.PrintArea" localSheetId="14" hidden="1">TX3B1140_SRU2!$A$1:$N$93</definedName>
    <definedName name="Z_0216C66D_1257_4E86_834B_8F797A236C7E_.wvu.Rows" localSheetId="14" hidden="1">TX3B1140_SRU2!$78:$87</definedName>
    <definedName name="Z_033DD919_3089_441D_994B_3D8279544CB6_.wvu.Cols" localSheetId="6" hidden="1">OK3C0990_SRU1!$C:$F,OK3C0990_SRU1!$I:$M,OK3C0990_SRU1!$P:$P</definedName>
    <definedName name="Z_033DD919_3089_441D_994B_3D8279544CB6_.wvu.Cols" localSheetId="10" hidden="1">TX3A1300_SRU16!$C:$F,TX3A1300_SRU16!$I:$M,TX3A1300_SRU16!$P:$P</definedName>
    <definedName name="Z_033DD919_3089_441D_994B_3D8279544CB6_.wvu.Cols" localSheetId="11" hidden="1">TX3A1300_SRU5!$C:$F,TX3A1300_SRU5!$I:$M,TX3A1300_SRU5!$P:$P</definedName>
    <definedName name="Z_033DD919_3089_441D_994B_3D8279544CB6_.wvu.PrintArea" localSheetId="6" hidden="1">OK3C0990_SRU1!$A$1:$N$93</definedName>
    <definedName name="Z_033DD919_3089_441D_994B_3D8279544CB6_.wvu.PrintArea" localSheetId="10" hidden="1">TX3A1300_SRU16!$A$1:$N$93</definedName>
    <definedName name="Z_033DD919_3089_441D_994B_3D8279544CB6_.wvu.PrintArea" localSheetId="11" hidden="1">TX3A1300_SRU5!$A$1:$N$93</definedName>
    <definedName name="Z_033DD919_3089_441D_994B_3D8279544CB6_.wvu.Rows" localSheetId="6" hidden="1">OK3C0990_SRU1!$78:$87</definedName>
    <definedName name="Z_033DD919_3089_441D_994B_3D8279544CB6_.wvu.Rows" localSheetId="10" hidden="1">TX3A1300_SRU16!$78:$87</definedName>
    <definedName name="Z_033DD919_3089_441D_994B_3D8279544CB6_.wvu.Rows" localSheetId="11" hidden="1">TX3A1300_SRU5!$78:$87</definedName>
    <definedName name="Z_06D74A33_7DD1_4A61_9A7D_637298A445DC_.wvu.Cols" localSheetId="0" hidden="1">LA3C0610_SRU220!$C:$F,LA3C0610_SRU220!$I:$M,LA3C0610_SRU220!$P:$P</definedName>
    <definedName name="Z_06D74A33_7DD1_4A61_9A7D_637298A445DC_.wvu.Cols" localSheetId="1" hidden="1">LA3C0610_SRU234!$C:$F,LA3C0610_SRU234!$I:$M,LA3C0610_SRU234!$P:$P</definedName>
    <definedName name="Z_06D74A33_7DD1_4A61_9A7D_637298A445DC_.wvu.Cols" localSheetId="3" hidden="1">LA3C0650_SRU1600!$C:$F,LA3C0650_SRU1600!$I:$M,LA3C0650_SRU1600!$P:$P</definedName>
    <definedName name="Z_06D74A33_7DD1_4A61_9A7D_637298A445DC_.wvu.Cols" localSheetId="4" hidden="1">LA3C0650_SRU30!$C:$F,LA3C0650_SRU30!$I:$M,LA3C0650_SRU30!$P:$P</definedName>
    <definedName name="Z_06D74A33_7DD1_4A61_9A7D_637298A445DC_.wvu.Cols" localSheetId="7" hidden="1">OK2C0990_SRU2!$C:$F,OK2C0990_SRU2!$I:$M,OK2C0990_SRU2!$P:$P</definedName>
    <definedName name="Z_06D74A33_7DD1_4A61_9A7D_637298A445DC_.wvu.Cols" localSheetId="8" hidden="1">TX3A1190_SRU2!$C:$F,TX3A1190_SRU2!$I:$M,TX3A1190_SRU2!$P:$P</definedName>
    <definedName name="Z_06D74A33_7DD1_4A61_9A7D_637298A445DC_.wvu.Cols" localSheetId="9" hidden="1">TX3A1230_SRU43!$C:$F,TX3A1230_SRU43!$I:$M,TX3A1230_SRU43!$P:$P</definedName>
    <definedName name="Z_06D74A33_7DD1_4A61_9A7D_637298A445DC_.wvu.Cols" localSheetId="12" hidden="1">'TX3B1090_SRU1&amp;2'!$C:$F,'TX3B1090_SRU1&amp;2'!$I:$M,'TX3B1090_SRU1&amp;2'!$P:$P</definedName>
    <definedName name="Z_06D74A33_7DD1_4A61_9A7D_637298A445DC_.wvu.Cols" localSheetId="13" hidden="1">TX3B1110_SRU!$C:$F,TX3B1110_SRU!$I:$M,TX3B1110_SRU!$P:$P</definedName>
    <definedName name="Z_06D74A33_7DD1_4A61_9A7D_637298A445DC_.wvu.Cols" localSheetId="14" hidden="1">TX3B1140_SRU2!$C:$F,TX3B1140_SRU2!$I:$M,TX3B1140_SRU2!$P:$P</definedName>
    <definedName name="Z_06D74A33_7DD1_4A61_9A7D_637298A445DC_.wvu.Cols" localSheetId="15" hidden="1">'TX3B1220_SRU2&amp;3-SRU4'!$C:$F,'TX3B1220_SRU2&amp;3-SRU4'!$I:$M,'TX3B1220_SRU2&amp;3-SRU4'!$P:$P</definedName>
    <definedName name="Z_06D74A33_7DD1_4A61_9A7D_637298A445DC_.wvu.Cols" localSheetId="16" hidden="1">TX3B1240_28.2!$C:$F,TX3B1240_28.2!$I:$M,TX3B1240_28.2!$P:$P</definedName>
    <definedName name="Z_06D74A33_7DD1_4A61_9A7D_637298A445DC_.wvu.Cols" localSheetId="17" hidden="1">TX3B1250_543!$C:$F,TX3B1250_543!$I:$M,TX3B1250_543!$P:$P</definedName>
    <definedName name="Z_06D74A33_7DD1_4A61_9A7D_637298A445DC_.wvu.Cols" localSheetId="18" hidden="1">'TX3B1250_544(2009)'!$C:$F,'TX3B1250_544(2009)'!$I:$M,'TX3B1250_544(2009)'!$P:$P</definedName>
    <definedName name="Z_06D74A33_7DD1_4A61_9A7D_637298A445DC_.wvu.Cols" localSheetId="19" hidden="1">'TX3B1250_544_C4(2011)'!$C:$F,'TX3B1250_544_C4(2011)'!$I:$M,'TX3B1250_544_C4(2011)'!$P:$P</definedName>
    <definedName name="Z_06D74A33_7DD1_4A61_9A7D_637298A445DC_.wvu.Cols" localSheetId="20" hidden="1">TX3B1250_SRU545!$C:$F,TX3B1250_SRU545!$I:$M,TX3B1250_SRU545!$P:$P</definedName>
    <definedName name="Z_06D74A33_7DD1_4A61_9A7D_637298A445DC_.wvu.Cols" localSheetId="21" hidden="1">'TX3B1310_SRU1&amp;2Sulften'!$C:$F,'TX3B1310_SRU1&amp;2Sulften'!$I:$M,'TX3B1310_SRU1&amp;2Sulften'!$P:$P</definedName>
    <definedName name="Z_06D74A33_7DD1_4A61_9A7D_637298A445DC_.wvu.Cols" localSheetId="22" hidden="1">TX3B1310_SRU3!$C:$F,TX3B1310_SRU3!$I:$M,TX3B1310_SRU3!$P:$P</definedName>
    <definedName name="Z_06D74A33_7DD1_4A61_9A7D_637298A445DC_.wvu.PrintArea" localSheetId="0" hidden="1">LA3C0610_SRU220!$A$1:$N$93</definedName>
    <definedName name="Z_06D74A33_7DD1_4A61_9A7D_637298A445DC_.wvu.PrintArea" localSheetId="1" hidden="1">LA3C0610_SRU234!$A$1:$N$93</definedName>
    <definedName name="Z_06D74A33_7DD1_4A61_9A7D_637298A445DC_.wvu.PrintArea" localSheetId="3" hidden="1">LA3C0650_SRU1600!$A$1:$N$93</definedName>
    <definedName name="Z_06D74A33_7DD1_4A61_9A7D_637298A445DC_.wvu.PrintArea" localSheetId="4" hidden="1">LA3C0650_SRU30!$A$1:$N$93</definedName>
    <definedName name="Z_06D74A33_7DD1_4A61_9A7D_637298A445DC_.wvu.PrintArea" localSheetId="7" hidden="1">OK2C0990_SRU2!$A$1:$N$93</definedName>
    <definedName name="Z_06D74A33_7DD1_4A61_9A7D_637298A445DC_.wvu.PrintArea" localSheetId="8" hidden="1">TX3A1190_SRU2!$A$1:$N$93</definedName>
    <definedName name="Z_06D74A33_7DD1_4A61_9A7D_637298A445DC_.wvu.PrintArea" localSheetId="9" hidden="1">TX3A1230_SRU43!$A$1:$N$93</definedName>
    <definedName name="Z_06D74A33_7DD1_4A61_9A7D_637298A445DC_.wvu.PrintArea" localSheetId="12" hidden="1">'TX3B1090_SRU1&amp;2'!$A$1:$N$93</definedName>
    <definedName name="Z_06D74A33_7DD1_4A61_9A7D_637298A445DC_.wvu.PrintArea" localSheetId="13" hidden="1">TX3B1110_SRU!$A$1:$N$93</definedName>
    <definedName name="Z_06D74A33_7DD1_4A61_9A7D_637298A445DC_.wvu.PrintArea" localSheetId="14" hidden="1">TX3B1140_SRU2!$A$1:$N$93</definedName>
    <definedName name="Z_06D74A33_7DD1_4A61_9A7D_637298A445DC_.wvu.PrintArea" localSheetId="15" hidden="1">'TX3B1220_SRU2&amp;3-SRU4'!$A$1:$N$93</definedName>
    <definedName name="Z_06D74A33_7DD1_4A61_9A7D_637298A445DC_.wvu.PrintArea" localSheetId="16" hidden="1">TX3B1240_28.2!$A$1:$N$93</definedName>
    <definedName name="Z_06D74A33_7DD1_4A61_9A7D_637298A445DC_.wvu.PrintArea" localSheetId="17" hidden="1">TX3B1250_543!$A$1:$N$93</definedName>
    <definedName name="Z_06D74A33_7DD1_4A61_9A7D_637298A445DC_.wvu.PrintArea" localSheetId="18" hidden="1">'TX3B1250_544(2009)'!$A$1:$N$93</definedName>
    <definedName name="Z_06D74A33_7DD1_4A61_9A7D_637298A445DC_.wvu.PrintArea" localSheetId="19" hidden="1">'TX3B1250_544_C4(2011)'!$A$1:$N$93</definedName>
    <definedName name="Z_06D74A33_7DD1_4A61_9A7D_637298A445DC_.wvu.PrintArea" localSheetId="20" hidden="1">TX3B1250_SRU545!$A$1:$N$93</definedName>
    <definedName name="Z_06D74A33_7DD1_4A61_9A7D_637298A445DC_.wvu.PrintArea" localSheetId="21" hidden="1">'TX3B1310_SRU1&amp;2Sulften'!$A$1:$N$93</definedName>
    <definedName name="Z_06D74A33_7DD1_4A61_9A7D_637298A445DC_.wvu.PrintArea" localSheetId="22" hidden="1">TX3B1310_SRU3!$A$1:$N$93</definedName>
    <definedName name="Z_06D74A33_7DD1_4A61_9A7D_637298A445DC_.wvu.Rows" localSheetId="0" hidden="1">LA3C0610_SRU220!$78:$87</definedName>
    <definedName name="Z_06D74A33_7DD1_4A61_9A7D_637298A445DC_.wvu.Rows" localSheetId="1" hidden="1">LA3C0610_SRU234!$78:$87</definedName>
    <definedName name="Z_06D74A33_7DD1_4A61_9A7D_637298A445DC_.wvu.Rows" localSheetId="3" hidden="1">LA3C0650_SRU1600!$78:$87</definedName>
    <definedName name="Z_06D74A33_7DD1_4A61_9A7D_637298A445DC_.wvu.Rows" localSheetId="4" hidden="1">LA3C0650_SRU30!$78:$87</definedName>
    <definedName name="Z_06D74A33_7DD1_4A61_9A7D_637298A445DC_.wvu.Rows" localSheetId="7" hidden="1">OK2C0990_SRU2!$78:$87</definedName>
    <definedName name="Z_06D74A33_7DD1_4A61_9A7D_637298A445DC_.wvu.Rows" localSheetId="8" hidden="1">TX3A1190_SRU2!$78:$87</definedName>
    <definedName name="Z_06D74A33_7DD1_4A61_9A7D_637298A445DC_.wvu.Rows" localSheetId="9" hidden="1">TX3A1230_SRU43!$78:$87</definedName>
    <definedName name="Z_06D74A33_7DD1_4A61_9A7D_637298A445DC_.wvu.Rows" localSheetId="12" hidden="1">'TX3B1090_SRU1&amp;2'!$78:$87</definedName>
    <definedName name="Z_06D74A33_7DD1_4A61_9A7D_637298A445DC_.wvu.Rows" localSheetId="13" hidden="1">TX3B1110_SRU!$78:$87</definedName>
    <definedName name="Z_06D74A33_7DD1_4A61_9A7D_637298A445DC_.wvu.Rows" localSheetId="14" hidden="1">TX3B1140_SRU2!$78:$87</definedName>
    <definedName name="Z_06D74A33_7DD1_4A61_9A7D_637298A445DC_.wvu.Rows" localSheetId="15" hidden="1">'TX3B1220_SRU2&amp;3-SRU4'!$78:$87</definedName>
    <definedName name="Z_06D74A33_7DD1_4A61_9A7D_637298A445DC_.wvu.Rows" localSheetId="16" hidden="1">TX3B1240_28.2!$78:$87</definedName>
    <definedName name="Z_06D74A33_7DD1_4A61_9A7D_637298A445DC_.wvu.Rows" localSheetId="17" hidden="1">TX3B1250_543!$78:$87</definedName>
    <definedName name="Z_06D74A33_7DD1_4A61_9A7D_637298A445DC_.wvu.Rows" localSheetId="18" hidden="1">'TX3B1250_544(2009)'!$78:$87</definedName>
    <definedName name="Z_06D74A33_7DD1_4A61_9A7D_637298A445DC_.wvu.Rows" localSheetId="19" hidden="1">'TX3B1250_544_C4(2011)'!$78:$87</definedName>
    <definedName name="Z_06D74A33_7DD1_4A61_9A7D_637298A445DC_.wvu.Rows" localSheetId="20" hidden="1">TX3B1250_SRU545!$78:$87</definedName>
    <definedName name="Z_06D74A33_7DD1_4A61_9A7D_637298A445DC_.wvu.Rows" localSheetId="21" hidden="1">'TX3B1310_SRU1&amp;2Sulften'!$78:$87</definedName>
    <definedName name="Z_06D74A33_7DD1_4A61_9A7D_637298A445DC_.wvu.Rows" localSheetId="22" hidden="1">TX3B1310_SRU3!$78:$87</definedName>
    <definedName name="Z_561CA5F3_4096_40AE_9F04_BBEC52CD5908_.wvu.Cols" localSheetId="23" hidden="1">'(new)CA5A120_TGU1'!$C:$F,'(new)CA5A120_TGU1'!$I:$M,'(new)CA5A120_TGU1'!$P:$P</definedName>
    <definedName name="Z_561CA5F3_4096_40AE_9F04_BBEC52CD5908_.wvu.Cols" localSheetId="24" hidden="1">'(new)CA5A120_TGU2'!$C:$F,'(new)CA5A120_TGU2'!$I:$M,'(new)CA5A120_TGU2'!$P:$P</definedName>
    <definedName name="Z_561CA5F3_4096_40AE_9F04_BBEC52CD5908_.wvu.Cols" localSheetId="25" hidden="1">'(new)CA5A190_SRU28F11'!$C:$F,'(new)CA5A190_SRU28F11'!$I:$M,'(new)CA5A190_SRU28F11'!$P:$P</definedName>
    <definedName name="Z_561CA5F3_4096_40AE_9F04_BBEC52CD5908_.wvu.Cols" localSheetId="26" hidden="1">'(new)CA5A190_SRU28F4'!$C:$F,'(new)CA5A190_SRU28F4'!$I:$M,'(new)CA5A190_SRU28F4'!$P:$P</definedName>
    <definedName name="Z_561CA5F3_4096_40AE_9F04_BBEC52CD5908_.wvu.Cols" localSheetId="27" hidden="1">'(new)DE1A0360_SRU1&amp;2(2006)'!$C:$F,'(new)DE1A0360_SRU1&amp;2(2006)'!$I:$M,'(new)DE1A0360_SRU1&amp;2(2006)'!$P:$P</definedName>
    <definedName name="Z_561CA5F3_4096_40AE_9F04_BBEC52CD5908_.wvu.Cols" localSheetId="28" hidden="1">'(new)DE1A0360_SRU1&amp;2(2009)'!$C:$F,'(new)DE1A0360_SRU1&amp;2(2009)'!$I:$M,'(new)DE1A0360_SRU1&amp;2(2009)'!$P:$P</definedName>
    <definedName name="Z_561CA5F3_4096_40AE_9F04_BBEC52CD5908_.wvu.Cols" localSheetId="29" hidden="1">'(new)LA3C0640_SRU2'!$C:$F,'(new)LA3C0640_SRU2'!$I:$M,'(new)LA3C0640_SRU2'!$P:$P</definedName>
    <definedName name="Z_561CA5F3_4096_40AE_9F04_BBEC52CD5908_.wvu.Cols" localSheetId="5" hidden="1">'(new)MS3C0740_SRU2&amp;3'!$C:$F,'(new)MS3C0740_SRU2&amp;3'!$I:$M,'(new)MS3C0740_SRU2&amp;3'!$P:$P</definedName>
    <definedName name="Z_561CA5F3_4096_40AE_9F04_BBEC52CD5908_.wvu.Cols" localSheetId="30" hidden="1">'(new)TX3B1131_WestP SRU'!$C:$F,'(new)TX3B1131_WestP SRU'!$I:$M,'(new)TX3B1131_WestP SRU'!$P:$P</definedName>
    <definedName name="Z_561CA5F3_4096_40AE_9F04_BBEC52CD5908_.wvu.Cols" localSheetId="31" hidden="1">'(new)TX3B1250_SRU546'!$C:$F,'(new)TX3B1250_SRU546'!$I:$M,'(new)TX3B1250_SRU546'!$P:$P</definedName>
    <definedName name="Z_561CA5F3_4096_40AE_9F04_BBEC52CD5908_.wvu.Cols" localSheetId="32" hidden="1">'(new)TX3B1320_SRU39'!$C:$F,'(new)TX3B1320_SRU39'!$I:$M,'(new)TX3B1320_SRU39'!$P:$P</definedName>
    <definedName name="Z_561CA5F3_4096_40AE_9F04_BBEC52CD5908_.wvu.Cols" localSheetId="33" hidden="1">'(new)TX3B1320_SRU46'!$C:$F,'(new)TX3B1320_SRU46'!$I:$M,'(new)TX3B1320_SRU46'!$P:$P</definedName>
    <definedName name="Z_561CA5F3_4096_40AE_9F04_BBEC52CD5908_.wvu.Cols" localSheetId="0" hidden="1">LA3C0610_SRU220!$C:$F,LA3C0610_SRU220!$I:$M,LA3C0610_SRU220!$P:$P</definedName>
    <definedName name="Z_561CA5F3_4096_40AE_9F04_BBEC52CD5908_.wvu.Cols" localSheetId="1" hidden="1">LA3C0610_SRU234!$C:$F,LA3C0610_SRU234!$I:$M,LA3C0610_SRU234!$P:$P</definedName>
    <definedName name="Z_561CA5F3_4096_40AE_9F04_BBEC52CD5908_.wvu.Cols" localSheetId="3" hidden="1">LA3C0650_SRU1600!$C:$F,LA3C0650_SRU1600!$I:$M,LA3C0650_SRU1600!$P:$P</definedName>
    <definedName name="Z_561CA5F3_4096_40AE_9F04_BBEC52CD5908_.wvu.Cols" localSheetId="4" hidden="1">LA3C0650_SRU30!$C:$F,LA3C0650_SRU30!$I:$M,LA3C0650_SRU30!$P:$P</definedName>
    <definedName name="Z_561CA5F3_4096_40AE_9F04_BBEC52CD5908_.wvu.Cols" localSheetId="7" hidden="1">OK2C0990_SRU2!$C:$F,OK2C0990_SRU2!$I:$M,OK2C0990_SRU2!$P:$P</definedName>
    <definedName name="Z_561CA5F3_4096_40AE_9F04_BBEC52CD5908_.wvu.Cols" localSheetId="6" hidden="1">OK3C0990_SRU1!$C:$F,OK3C0990_SRU1!$I:$M,OK3C0990_SRU1!$P:$P</definedName>
    <definedName name="Z_561CA5F3_4096_40AE_9F04_BBEC52CD5908_.wvu.Cols" localSheetId="8" hidden="1">TX3A1190_SRU2!$C:$F,TX3A1190_SRU2!$I:$M,TX3A1190_SRU2!$P:$P</definedName>
    <definedName name="Z_561CA5F3_4096_40AE_9F04_BBEC52CD5908_.wvu.Cols" localSheetId="9" hidden="1">TX3A1230_SRU43!$C:$F,TX3A1230_SRU43!$I:$M,TX3A1230_SRU43!$P:$P</definedName>
    <definedName name="Z_561CA5F3_4096_40AE_9F04_BBEC52CD5908_.wvu.Cols" localSheetId="10" hidden="1">TX3A1300_SRU16!$C:$F,TX3A1300_SRU16!$I:$M,TX3A1300_SRU16!$P:$P</definedName>
    <definedName name="Z_561CA5F3_4096_40AE_9F04_BBEC52CD5908_.wvu.Cols" localSheetId="11" hidden="1">TX3A1300_SRU5!$C:$F,TX3A1300_SRU5!$I:$M,TX3A1300_SRU5!$P:$P</definedName>
    <definedName name="Z_561CA5F3_4096_40AE_9F04_BBEC52CD5908_.wvu.Cols" localSheetId="12" hidden="1">'TX3B1090_SRU1&amp;2'!$C:$F,'TX3B1090_SRU1&amp;2'!$I:$M,'TX3B1090_SRU1&amp;2'!$P:$P</definedName>
    <definedName name="Z_561CA5F3_4096_40AE_9F04_BBEC52CD5908_.wvu.Cols" localSheetId="13" hidden="1">TX3B1110_SRU!$C:$F,TX3B1110_SRU!$I:$M,TX3B1110_SRU!$P:$P</definedName>
    <definedName name="Z_561CA5F3_4096_40AE_9F04_BBEC52CD5908_.wvu.Cols" localSheetId="14" hidden="1">TX3B1140_SRU2!$C:$F,TX3B1140_SRU2!$I:$M,TX3B1140_SRU2!$P:$P</definedName>
    <definedName name="Z_561CA5F3_4096_40AE_9F04_BBEC52CD5908_.wvu.Cols" localSheetId="15" hidden="1">'TX3B1220_SRU2&amp;3-SRU4'!$C:$F,'TX3B1220_SRU2&amp;3-SRU4'!$I:$M,'TX3B1220_SRU2&amp;3-SRU4'!$P:$P</definedName>
    <definedName name="Z_561CA5F3_4096_40AE_9F04_BBEC52CD5908_.wvu.Cols" localSheetId="16" hidden="1">TX3B1240_28.2!$C:$F,TX3B1240_28.2!$I:$M,TX3B1240_28.2!$P:$P</definedName>
    <definedName name="Z_561CA5F3_4096_40AE_9F04_BBEC52CD5908_.wvu.Cols" localSheetId="17" hidden="1">TX3B1250_543!$C:$F,TX3B1250_543!$I:$M,TX3B1250_543!$P:$P</definedName>
    <definedName name="Z_561CA5F3_4096_40AE_9F04_BBEC52CD5908_.wvu.Cols" localSheetId="18" hidden="1">'TX3B1250_544(2009)'!$C:$F,'TX3B1250_544(2009)'!$I:$M,'TX3B1250_544(2009)'!$P:$P</definedName>
    <definedName name="Z_561CA5F3_4096_40AE_9F04_BBEC52CD5908_.wvu.Cols" localSheetId="19" hidden="1">'TX3B1250_544_C4(2011)'!$C:$F,'TX3B1250_544_C4(2011)'!$I:$M,'TX3B1250_544_C4(2011)'!$P:$P</definedName>
    <definedName name="Z_561CA5F3_4096_40AE_9F04_BBEC52CD5908_.wvu.Cols" localSheetId="20" hidden="1">TX3B1250_SRU545!$C:$F,TX3B1250_SRU545!$I:$M,TX3B1250_SRU545!$P:$P</definedName>
    <definedName name="Z_561CA5F3_4096_40AE_9F04_BBEC52CD5908_.wvu.Cols" localSheetId="21" hidden="1">'TX3B1310_SRU1&amp;2Sulften'!$C:$F,'TX3B1310_SRU1&amp;2Sulften'!$I:$M,'TX3B1310_SRU1&amp;2Sulften'!$P:$P</definedName>
    <definedName name="Z_561CA5F3_4096_40AE_9F04_BBEC52CD5908_.wvu.Cols" localSheetId="22" hidden="1">TX3B1310_SRU3!$C:$F,TX3B1310_SRU3!$I:$M,TX3B1310_SRU3!$P:$P</definedName>
    <definedName name="Z_561CA5F3_4096_40AE_9F04_BBEC52CD5908_.wvu.Rows" localSheetId="23" hidden="1">'(new)CA5A120_TGU1'!$78:$87</definedName>
    <definedName name="Z_561CA5F3_4096_40AE_9F04_BBEC52CD5908_.wvu.Rows" localSheetId="24" hidden="1">'(new)CA5A120_TGU2'!$78:$87</definedName>
    <definedName name="Z_561CA5F3_4096_40AE_9F04_BBEC52CD5908_.wvu.Rows" localSheetId="25" hidden="1">'(new)CA5A190_SRU28F11'!$78:$87</definedName>
    <definedName name="Z_561CA5F3_4096_40AE_9F04_BBEC52CD5908_.wvu.Rows" localSheetId="26" hidden="1">'(new)CA5A190_SRU28F4'!$78:$87</definedName>
    <definedName name="Z_561CA5F3_4096_40AE_9F04_BBEC52CD5908_.wvu.Rows" localSheetId="27" hidden="1">'(new)DE1A0360_SRU1&amp;2(2006)'!$78:$87</definedName>
    <definedName name="Z_561CA5F3_4096_40AE_9F04_BBEC52CD5908_.wvu.Rows" localSheetId="28" hidden="1">'(new)DE1A0360_SRU1&amp;2(2009)'!$78:$87</definedName>
    <definedName name="Z_561CA5F3_4096_40AE_9F04_BBEC52CD5908_.wvu.Rows" localSheetId="29" hidden="1">'(new)LA3C0640_SRU2'!$78:$87</definedName>
    <definedName name="Z_561CA5F3_4096_40AE_9F04_BBEC52CD5908_.wvu.Rows" localSheetId="5" hidden="1">'(new)MS3C0740_SRU2&amp;3'!$78:$87</definedName>
    <definedName name="Z_561CA5F3_4096_40AE_9F04_BBEC52CD5908_.wvu.Rows" localSheetId="30" hidden="1">'(new)TX3B1131_WestP SRU'!$78:$87</definedName>
    <definedName name="Z_561CA5F3_4096_40AE_9F04_BBEC52CD5908_.wvu.Rows" localSheetId="31" hidden="1">'(new)TX3B1250_SRU546'!$78:$87</definedName>
    <definedName name="Z_561CA5F3_4096_40AE_9F04_BBEC52CD5908_.wvu.Rows" localSheetId="32" hidden="1">'(new)TX3B1320_SRU39'!$78:$87</definedName>
    <definedName name="Z_561CA5F3_4096_40AE_9F04_BBEC52CD5908_.wvu.Rows" localSheetId="33" hidden="1">'(new)TX3B1320_SRU46'!$78:$87</definedName>
    <definedName name="Z_561CA5F3_4096_40AE_9F04_BBEC52CD5908_.wvu.Rows" localSheetId="0" hidden="1">LA3C0610_SRU220!$78:$87</definedName>
    <definedName name="Z_561CA5F3_4096_40AE_9F04_BBEC52CD5908_.wvu.Rows" localSheetId="1" hidden="1">LA3C0610_SRU234!$78:$87</definedName>
    <definedName name="Z_561CA5F3_4096_40AE_9F04_BBEC52CD5908_.wvu.Rows" localSheetId="3" hidden="1">LA3C0650_SRU1600!$78:$87</definedName>
    <definedName name="Z_561CA5F3_4096_40AE_9F04_BBEC52CD5908_.wvu.Rows" localSheetId="4" hidden="1">LA3C0650_SRU30!$78:$87</definedName>
    <definedName name="Z_561CA5F3_4096_40AE_9F04_BBEC52CD5908_.wvu.Rows" localSheetId="7" hidden="1">OK2C0990_SRU2!$78:$87</definedName>
    <definedName name="Z_561CA5F3_4096_40AE_9F04_BBEC52CD5908_.wvu.Rows" localSheetId="6" hidden="1">OK3C0990_SRU1!$78:$87</definedName>
    <definedName name="Z_561CA5F3_4096_40AE_9F04_BBEC52CD5908_.wvu.Rows" localSheetId="8" hidden="1">TX3A1190_SRU2!$78:$87</definedName>
    <definedName name="Z_561CA5F3_4096_40AE_9F04_BBEC52CD5908_.wvu.Rows" localSheetId="9" hidden="1">TX3A1230_SRU43!$78:$87</definedName>
    <definedName name="Z_561CA5F3_4096_40AE_9F04_BBEC52CD5908_.wvu.Rows" localSheetId="10" hidden="1">TX3A1300_SRU16!$78:$87</definedName>
    <definedName name="Z_561CA5F3_4096_40AE_9F04_BBEC52CD5908_.wvu.Rows" localSheetId="11" hidden="1">TX3A1300_SRU5!$78:$87</definedName>
    <definedName name="Z_561CA5F3_4096_40AE_9F04_BBEC52CD5908_.wvu.Rows" localSheetId="12" hidden="1">'TX3B1090_SRU1&amp;2'!$78:$87</definedName>
    <definedName name="Z_561CA5F3_4096_40AE_9F04_BBEC52CD5908_.wvu.Rows" localSheetId="13" hidden="1">TX3B1110_SRU!$78:$87</definedName>
    <definedName name="Z_561CA5F3_4096_40AE_9F04_BBEC52CD5908_.wvu.Rows" localSheetId="14" hidden="1">TX3B1140_SRU2!$78:$87</definedName>
    <definedName name="Z_561CA5F3_4096_40AE_9F04_BBEC52CD5908_.wvu.Rows" localSheetId="15" hidden="1">'TX3B1220_SRU2&amp;3-SRU4'!$78:$87</definedName>
    <definedName name="Z_561CA5F3_4096_40AE_9F04_BBEC52CD5908_.wvu.Rows" localSheetId="16" hidden="1">TX3B1240_28.2!$78:$87</definedName>
    <definedName name="Z_561CA5F3_4096_40AE_9F04_BBEC52CD5908_.wvu.Rows" localSheetId="17" hidden="1">TX3B1250_543!$78:$87</definedName>
    <definedName name="Z_561CA5F3_4096_40AE_9F04_BBEC52CD5908_.wvu.Rows" localSheetId="18" hidden="1">'TX3B1250_544(2009)'!$78:$87</definedName>
    <definedName name="Z_561CA5F3_4096_40AE_9F04_BBEC52CD5908_.wvu.Rows" localSheetId="19" hidden="1">'TX3B1250_544_C4(2011)'!$78:$87</definedName>
    <definedName name="Z_561CA5F3_4096_40AE_9F04_BBEC52CD5908_.wvu.Rows" localSheetId="20" hidden="1">TX3B1250_SRU545!$78:$87</definedName>
    <definedName name="Z_561CA5F3_4096_40AE_9F04_BBEC52CD5908_.wvu.Rows" localSheetId="21" hidden="1">'TX3B1310_SRU1&amp;2Sulften'!$78:$87</definedName>
    <definedName name="Z_561CA5F3_4096_40AE_9F04_BBEC52CD5908_.wvu.Rows" localSheetId="22" hidden="1">TX3B1310_SRU3!$78:$87</definedName>
    <definedName name="Z_87A54D03_0D65_4247_AB29_671F86F07117_.wvu.Cols" localSheetId="11" hidden="1">TX3A1300_SRU5!$C:$F,TX3A1300_SRU5!$I:$M,TX3A1300_SRU5!$P:$P</definedName>
    <definedName name="Z_87A54D03_0D65_4247_AB29_671F86F07117_.wvu.PrintArea" localSheetId="11" hidden="1">TX3A1300_SRU5!$A$1:$N$93</definedName>
    <definedName name="Z_87A54D03_0D65_4247_AB29_671F86F07117_.wvu.Rows" localSheetId="11" hidden="1">TX3A1300_SRU5!$78:$87</definedName>
    <definedName name="Z_AAC11C81_F99A_47A9_AA50_ED9E222CA0E5_.wvu.Cols" localSheetId="23" hidden="1">'(new)CA5A120_TGU1'!$C:$F,'(new)CA5A120_TGU1'!$I:$M,'(new)CA5A120_TGU1'!$P:$P</definedName>
    <definedName name="Z_AAC11C81_F99A_47A9_AA50_ED9E222CA0E5_.wvu.Cols" localSheetId="24" hidden="1">'(new)CA5A120_TGU2'!$C:$F,'(new)CA5A120_TGU2'!$I:$M,'(new)CA5A120_TGU2'!$P:$P</definedName>
    <definedName name="Z_AAC11C81_F99A_47A9_AA50_ED9E222CA0E5_.wvu.Cols" localSheetId="25" hidden="1">'(new)CA5A190_SRU28F11'!$C:$F,'(new)CA5A190_SRU28F11'!$I:$M,'(new)CA5A190_SRU28F11'!$P:$P</definedName>
    <definedName name="Z_AAC11C81_F99A_47A9_AA50_ED9E222CA0E5_.wvu.Cols" localSheetId="26" hidden="1">'(new)CA5A190_SRU28F4'!$C:$F,'(new)CA5A190_SRU28F4'!$I:$M,'(new)CA5A190_SRU28F4'!$P:$P</definedName>
    <definedName name="Z_AAC11C81_F99A_47A9_AA50_ED9E222CA0E5_.wvu.Cols" localSheetId="27" hidden="1">'(new)DE1A0360_SRU1&amp;2(2006)'!$C:$F,'(new)DE1A0360_SRU1&amp;2(2006)'!$I:$M,'(new)DE1A0360_SRU1&amp;2(2006)'!$P:$P</definedName>
    <definedName name="Z_AAC11C81_F99A_47A9_AA50_ED9E222CA0E5_.wvu.Cols" localSheetId="28" hidden="1">'(new)DE1A0360_SRU1&amp;2(2009)'!$C:$F,'(new)DE1A0360_SRU1&amp;2(2009)'!$I:$M,'(new)DE1A0360_SRU1&amp;2(2009)'!$P:$P</definedName>
    <definedName name="Z_AAC11C81_F99A_47A9_AA50_ED9E222CA0E5_.wvu.Cols" localSheetId="29" hidden="1">'(new)LA3C0640_SRU2'!$C:$F,'(new)LA3C0640_SRU2'!$I:$M,'(new)LA3C0640_SRU2'!$P:$P</definedName>
    <definedName name="Z_AAC11C81_F99A_47A9_AA50_ED9E222CA0E5_.wvu.Cols" localSheetId="5" hidden="1">'(new)MS3C0740_SRU2&amp;3'!$C:$F,'(new)MS3C0740_SRU2&amp;3'!$I:$M,'(new)MS3C0740_SRU2&amp;3'!$P:$P</definedName>
    <definedName name="Z_AAC11C81_F99A_47A9_AA50_ED9E222CA0E5_.wvu.Cols" localSheetId="30" hidden="1">'(new)TX3B1131_WestP SRU'!$C:$F,'(new)TX3B1131_WestP SRU'!$I:$M,'(new)TX3B1131_WestP SRU'!$P:$P</definedName>
    <definedName name="Z_AAC11C81_F99A_47A9_AA50_ED9E222CA0E5_.wvu.Cols" localSheetId="31" hidden="1">'(new)TX3B1250_SRU546'!$C:$F,'(new)TX3B1250_SRU546'!$I:$M,'(new)TX3B1250_SRU546'!$P:$P</definedName>
    <definedName name="Z_AAC11C81_F99A_47A9_AA50_ED9E222CA0E5_.wvu.Cols" localSheetId="32" hidden="1">'(new)TX3B1320_SRU39'!$C:$F,'(new)TX3B1320_SRU39'!$I:$M,'(new)TX3B1320_SRU39'!$P:$P</definedName>
    <definedName name="Z_AAC11C81_F99A_47A9_AA50_ED9E222CA0E5_.wvu.Cols" localSheetId="33" hidden="1">'(new)TX3B1320_SRU46'!$C:$F,'(new)TX3B1320_SRU46'!$I:$M,'(new)TX3B1320_SRU46'!$P:$P</definedName>
    <definedName name="Z_AAC11C81_F99A_47A9_AA50_ED9E222CA0E5_.wvu.Cols" localSheetId="0" hidden="1">LA3C0610_SRU220!$C:$F,LA3C0610_SRU220!$I:$M,LA3C0610_SRU220!$P:$P</definedName>
    <definedName name="Z_AAC11C81_F99A_47A9_AA50_ED9E222CA0E5_.wvu.Cols" localSheetId="1" hidden="1">LA3C0610_SRU234!$C:$F,LA3C0610_SRU234!$I:$M,LA3C0610_SRU234!$P:$P</definedName>
    <definedName name="Z_AAC11C81_F99A_47A9_AA50_ED9E222CA0E5_.wvu.Cols" localSheetId="3" hidden="1">LA3C0650_SRU1600!$C:$F,LA3C0650_SRU1600!$I:$M,LA3C0650_SRU1600!$P:$P</definedName>
    <definedName name="Z_AAC11C81_F99A_47A9_AA50_ED9E222CA0E5_.wvu.Cols" localSheetId="4" hidden="1">LA3C0650_SRU30!$C:$F,LA3C0650_SRU30!$I:$M,LA3C0650_SRU30!$P:$P</definedName>
    <definedName name="Z_AAC11C81_F99A_47A9_AA50_ED9E222CA0E5_.wvu.Cols" localSheetId="7" hidden="1">OK2C0990_SRU2!$C:$F,OK2C0990_SRU2!$I:$M,OK2C0990_SRU2!$P:$P</definedName>
    <definedName name="Z_AAC11C81_F99A_47A9_AA50_ED9E222CA0E5_.wvu.Cols" localSheetId="6" hidden="1">OK3C0990_SRU1!$C:$F,OK3C0990_SRU1!$I:$M,OK3C0990_SRU1!$P:$P</definedName>
    <definedName name="Z_AAC11C81_F99A_47A9_AA50_ED9E222CA0E5_.wvu.Cols" localSheetId="8" hidden="1">TX3A1190_SRU2!$C:$F,TX3A1190_SRU2!$I:$M,TX3A1190_SRU2!$P:$P</definedName>
    <definedName name="Z_AAC11C81_F99A_47A9_AA50_ED9E222CA0E5_.wvu.Cols" localSheetId="9" hidden="1">TX3A1230_SRU43!$C:$F,TX3A1230_SRU43!$I:$M,TX3A1230_SRU43!$P:$P</definedName>
    <definedName name="Z_AAC11C81_F99A_47A9_AA50_ED9E222CA0E5_.wvu.Cols" localSheetId="10" hidden="1">TX3A1300_SRU16!$C:$F,TX3A1300_SRU16!$I:$M,TX3A1300_SRU16!$P:$P</definedName>
    <definedName name="Z_AAC11C81_F99A_47A9_AA50_ED9E222CA0E5_.wvu.Cols" localSheetId="11" hidden="1">TX3A1300_SRU5!$C:$F,TX3A1300_SRU5!$I:$M,TX3A1300_SRU5!$P:$P</definedName>
    <definedName name="Z_AAC11C81_F99A_47A9_AA50_ED9E222CA0E5_.wvu.Cols" localSheetId="12" hidden="1">'TX3B1090_SRU1&amp;2'!$C:$F,'TX3B1090_SRU1&amp;2'!$I:$M,'TX3B1090_SRU1&amp;2'!$P:$P</definedName>
    <definedName name="Z_AAC11C81_F99A_47A9_AA50_ED9E222CA0E5_.wvu.Cols" localSheetId="13" hidden="1">TX3B1110_SRU!$C:$F,TX3B1110_SRU!$I:$M,TX3B1110_SRU!$P:$P</definedName>
    <definedName name="Z_AAC11C81_F99A_47A9_AA50_ED9E222CA0E5_.wvu.Cols" localSheetId="14" hidden="1">TX3B1140_SRU2!$C:$F,TX3B1140_SRU2!$I:$M,TX3B1140_SRU2!$P:$P</definedName>
    <definedName name="Z_AAC11C81_F99A_47A9_AA50_ED9E222CA0E5_.wvu.Cols" localSheetId="15" hidden="1">'TX3B1220_SRU2&amp;3-SRU4'!$C:$F,'TX3B1220_SRU2&amp;3-SRU4'!$I:$M,'TX3B1220_SRU2&amp;3-SRU4'!$P:$P</definedName>
    <definedName name="Z_AAC11C81_F99A_47A9_AA50_ED9E222CA0E5_.wvu.Cols" localSheetId="16" hidden="1">TX3B1240_28.2!$C:$F,TX3B1240_28.2!$I:$M,TX3B1240_28.2!$P:$P</definedName>
    <definedName name="Z_AAC11C81_F99A_47A9_AA50_ED9E222CA0E5_.wvu.Cols" localSheetId="17" hidden="1">TX3B1250_543!$C:$F,TX3B1250_543!$I:$M,TX3B1250_543!$P:$P</definedName>
    <definedName name="Z_AAC11C81_F99A_47A9_AA50_ED9E222CA0E5_.wvu.Cols" localSheetId="18" hidden="1">'TX3B1250_544(2009)'!$C:$F,'TX3B1250_544(2009)'!$I:$M,'TX3B1250_544(2009)'!$P:$P</definedName>
    <definedName name="Z_AAC11C81_F99A_47A9_AA50_ED9E222CA0E5_.wvu.Cols" localSheetId="19" hidden="1">'TX3B1250_544_C4(2011)'!$C:$F,'TX3B1250_544_C4(2011)'!$I:$M,'TX3B1250_544_C4(2011)'!$P:$P</definedName>
    <definedName name="Z_AAC11C81_F99A_47A9_AA50_ED9E222CA0E5_.wvu.Cols" localSheetId="20" hidden="1">TX3B1250_SRU545!$C:$F,TX3B1250_SRU545!$I:$M,TX3B1250_SRU545!$P:$P</definedName>
    <definedName name="Z_AAC11C81_F99A_47A9_AA50_ED9E222CA0E5_.wvu.Cols" localSheetId="21" hidden="1">'TX3B1310_SRU1&amp;2Sulften'!$C:$F,'TX3B1310_SRU1&amp;2Sulften'!$I:$M,'TX3B1310_SRU1&amp;2Sulften'!$P:$P</definedName>
    <definedName name="Z_AAC11C81_F99A_47A9_AA50_ED9E222CA0E5_.wvu.Cols" localSheetId="22" hidden="1">TX3B1310_SRU3!$C:$F,TX3B1310_SRU3!$I:$M,TX3B1310_SRU3!$P:$P</definedName>
    <definedName name="Z_AAC11C81_F99A_47A9_AA50_ED9E222CA0E5_.wvu.PrintArea" localSheetId="23" hidden="1">'(new)CA5A120_TGU1'!$A$1:$N$93</definedName>
    <definedName name="Z_AAC11C81_F99A_47A9_AA50_ED9E222CA0E5_.wvu.PrintArea" localSheetId="24" hidden="1">'(new)CA5A120_TGU2'!$A$1:$N$93</definedName>
    <definedName name="Z_AAC11C81_F99A_47A9_AA50_ED9E222CA0E5_.wvu.PrintArea" localSheetId="25" hidden="1">'(new)CA5A190_SRU28F11'!$A$1:$N$93</definedName>
    <definedName name="Z_AAC11C81_F99A_47A9_AA50_ED9E222CA0E5_.wvu.PrintArea" localSheetId="26" hidden="1">'(new)CA5A190_SRU28F4'!$A$1:$N$93</definedName>
    <definedName name="Z_AAC11C81_F99A_47A9_AA50_ED9E222CA0E5_.wvu.PrintArea" localSheetId="27" hidden="1">'(new)DE1A0360_SRU1&amp;2(2006)'!$A$1:$N$93</definedName>
    <definedName name="Z_AAC11C81_F99A_47A9_AA50_ED9E222CA0E5_.wvu.PrintArea" localSheetId="28" hidden="1">'(new)DE1A0360_SRU1&amp;2(2009)'!$A$1:$N$93</definedName>
    <definedName name="Z_AAC11C81_F99A_47A9_AA50_ED9E222CA0E5_.wvu.PrintArea" localSheetId="29" hidden="1">'(new)LA3C0640_SRU2'!$A$1:$N$93</definedName>
    <definedName name="Z_AAC11C81_F99A_47A9_AA50_ED9E222CA0E5_.wvu.PrintArea" localSheetId="5" hidden="1">'(new)MS3C0740_SRU2&amp;3'!$A$1:$N$93</definedName>
    <definedName name="Z_AAC11C81_F99A_47A9_AA50_ED9E222CA0E5_.wvu.PrintArea" localSheetId="30" hidden="1">'(new)TX3B1131_WestP SRU'!$A$1:$N$93</definedName>
    <definedName name="Z_AAC11C81_F99A_47A9_AA50_ED9E222CA0E5_.wvu.PrintArea" localSheetId="31" hidden="1">'(new)TX3B1250_SRU546'!$A$1:$N$93</definedName>
    <definedName name="Z_AAC11C81_F99A_47A9_AA50_ED9E222CA0E5_.wvu.PrintArea" localSheetId="32" hidden="1">'(new)TX3B1320_SRU39'!$A$1:$N$93</definedName>
    <definedName name="Z_AAC11C81_F99A_47A9_AA50_ED9E222CA0E5_.wvu.PrintArea" localSheetId="33" hidden="1">'(new)TX3B1320_SRU46'!$A$1:$N$93</definedName>
    <definedName name="Z_AAC11C81_F99A_47A9_AA50_ED9E222CA0E5_.wvu.PrintArea" localSheetId="0" hidden="1">LA3C0610_SRU220!$A$1:$N$93</definedName>
    <definedName name="Z_AAC11C81_F99A_47A9_AA50_ED9E222CA0E5_.wvu.PrintArea" localSheetId="1" hidden="1">LA3C0610_SRU234!$A$1:$N$93</definedName>
    <definedName name="Z_AAC11C81_F99A_47A9_AA50_ED9E222CA0E5_.wvu.PrintArea" localSheetId="3" hidden="1">LA3C0650_SRU1600!$A$1:$N$93</definedName>
    <definedName name="Z_AAC11C81_F99A_47A9_AA50_ED9E222CA0E5_.wvu.PrintArea" localSheetId="4" hidden="1">LA3C0650_SRU30!$A$1:$N$93</definedName>
    <definedName name="Z_AAC11C81_F99A_47A9_AA50_ED9E222CA0E5_.wvu.PrintArea" localSheetId="7" hidden="1">OK2C0990_SRU2!$A$1:$N$93</definedName>
    <definedName name="Z_AAC11C81_F99A_47A9_AA50_ED9E222CA0E5_.wvu.PrintArea" localSheetId="6" hidden="1">OK3C0990_SRU1!$A$1:$N$93</definedName>
    <definedName name="Z_AAC11C81_F99A_47A9_AA50_ED9E222CA0E5_.wvu.PrintArea" localSheetId="8" hidden="1">TX3A1190_SRU2!$A$1:$N$93</definedName>
    <definedName name="Z_AAC11C81_F99A_47A9_AA50_ED9E222CA0E5_.wvu.PrintArea" localSheetId="9" hidden="1">TX3A1230_SRU43!$A$1:$N$93</definedName>
    <definedName name="Z_AAC11C81_F99A_47A9_AA50_ED9E222CA0E5_.wvu.PrintArea" localSheetId="10" hidden="1">TX3A1300_SRU16!$A$1:$N$93</definedName>
    <definedName name="Z_AAC11C81_F99A_47A9_AA50_ED9E222CA0E5_.wvu.PrintArea" localSheetId="11" hidden="1">TX3A1300_SRU5!$A$1:$N$93</definedName>
    <definedName name="Z_AAC11C81_F99A_47A9_AA50_ED9E222CA0E5_.wvu.PrintArea" localSheetId="12" hidden="1">'TX3B1090_SRU1&amp;2'!$A$1:$N$93</definedName>
    <definedName name="Z_AAC11C81_F99A_47A9_AA50_ED9E222CA0E5_.wvu.PrintArea" localSheetId="13" hidden="1">TX3B1110_SRU!$A$1:$N$93</definedName>
    <definedName name="Z_AAC11C81_F99A_47A9_AA50_ED9E222CA0E5_.wvu.PrintArea" localSheetId="14" hidden="1">TX3B1140_SRU2!$A$1:$N$93</definedName>
    <definedName name="Z_AAC11C81_F99A_47A9_AA50_ED9E222CA0E5_.wvu.PrintArea" localSheetId="15" hidden="1">'TX3B1220_SRU2&amp;3-SRU4'!$A$1:$N$93</definedName>
    <definedName name="Z_AAC11C81_F99A_47A9_AA50_ED9E222CA0E5_.wvu.PrintArea" localSheetId="16" hidden="1">TX3B1240_28.2!$A$1:$N$93</definedName>
    <definedName name="Z_AAC11C81_F99A_47A9_AA50_ED9E222CA0E5_.wvu.PrintArea" localSheetId="17" hidden="1">TX3B1250_543!$A$1:$N$93</definedName>
    <definedName name="Z_AAC11C81_F99A_47A9_AA50_ED9E222CA0E5_.wvu.PrintArea" localSheetId="18" hidden="1">'TX3B1250_544(2009)'!$A$1:$N$93</definedName>
    <definedName name="Z_AAC11C81_F99A_47A9_AA50_ED9E222CA0E5_.wvu.PrintArea" localSheetId="19" hidden="1">'TX3B1250_544_C4(2011)'!$A$1:$N$93</definedName>
    <definedName name="Z_AAC11C81_F99A_47A9_AA50_ED9E222CA0E5_.wvu.PrintArea" localSheetId="20" hidden="1">TX3B1250_SRU545!$A$1:$N$93</definedName>
    <definedName name="Z_AAC11C81_F99A_47A9_AA50_ED9E222CA0E5_.wvu.PrintArea" localSheetId="21" hidden="1">'TX3B1310_SRU1&amp;2Sulften'!$A$1:$N$93</definedName>
    <definedName name="Z_AAC11C81_F99A_47A9_AA50_ED9E222CA0E5_.wvu.PrintArea" localSheetId="22" hidden="1">TX3B1310_SRU3!$A$1:$N$93</definedName>
    <definedName name="Z_AAC11C81_F99A_47A9_AA50_ED9E222CA0E5_.wvu.Rows" localSheetId="23" hidden="1">'(new)CA5A120_TGU1'!$78:$87</definedName>
    <definedName name="Z_AAC11C81_F99A_47A9_AA50_ED9E222CA0E5_.wvu.Rows" localSheetId="24" hidden="1">'(new)CA5A120_TGU2'!$78:$87</definedName>
    <definedName name="Z_AAC11C81_F99A_47A9_AA50_ED9E222CA0E5_.wvu.Rows" localSheetId="25" hidden="1">'(new)CA5A190_SRU28F11'!$78:$87</definedName>
    <definedName name="Z_AAC11C81_F99A_47A9_AA50_ED9E222CA0E5_.wvu.Rows" localSheetId="26" hidden="1">'(new)CA5A190_SRU28F4'!$78:$87</definedName>
    <definedName name="Z_AAC11C81_F99A_47A9_AA50_ED9E222CA0E5_.wvu.Rows" localSheetId="27" hidden="1">'(new)DE1A0360_SRU1&amp;2(2006)'!$78:$87</definedName>
    <definedName name="Z_AAC11C81_F99A_47A9_AA50_ED9E222CA0E5_.wvu.Rows" localSheetId="28" hidden="1">'(new)DE1A0360_SRU1&amp;2(2009)'!$78:$87</definedName>
    <definedName name="Z_AAC11C81_F99A_47A9_AA50_ED9E222CA0E5_.wvu.Rows" localSheetId="29" hidden="1">'(new)LA3C0640_SRU2'!$78:$87</definedName>
    <definedName name="Z_AAC11C81_F99A_47A9_AA50_ED9E222CA0E5_.wvu.Rows" localSheetId="5" hidden="1">'(new)MS3C0740_SRU2&amp;3'!$78:$87</definedName>
    <definedName name="Z_AAC11C81_F99A_47A9_AA50_ED9E222CA0E5_.wvu.Rows" localSheetId="30" hidden="1">'(new)TX3B1131_WestP SRU'!$78:$87</definedName>
    <definedName name="Z_AAC11C81_F99A_47A9_AA50_ED9E222CA0E5_.wvu.Rows" localSheetId="31" hidden="1">'(new)TX3B1250_SRU546'!$78:$87</definedName>
    <definedName name="Z_AAC11C81_F99A_47A9_AA50_ED9E222CA0E5_.wvu.Rows" localSheetId="32" hidden="1">'(new)TX3B1320_SRU39'!$78:$87</definedName>
    <definedName name="Z_AAC11C81_F99A_47A9_AA50_ED9E222CA0E5_.wvu.Rows" localSheetId="33" hidden="1">'(new)TX3B1320_SRU46'!$78:$87</definedName>
    <definedName name="Z_AAC11C81_F99A_47A9_AA50_ED9E222CA0E5_.wvu.Rows" localSheetId="0" hidden="1">LA3C0610_SRU220!$78:$87</definedName>
    <definedName name="Z_AAC11C81_F99A_47A9_AA50_ED9E222CA0E5_.wvu.Rows" localSheetId="1" hidden="1">LA3C0610_SRU234!$78:$87</definedName>
    <definedName name="Z_AAC11C81_F99A_47A9_AA50_ED9E222CA0E5_.wvu.Rows" localSheetId="3" hidden="1">LA3C0650_SRU1600!$78:$87</definedName>
    <definedName name="Z_AAC11C81_F99A_47A9_AA50_ED9E222CA0E5_.wvu.Rows" localSheetId="4" hidden="1">LA3C0650_SRU30!$78:$87</definedName>
    <definedName name="Z_AAC11C81_F99A_47A9_AA50_ED9E222CA0E5_.wvu.Rows" localSheetId="7" hidden="1">OK2C0990_SRU2!$78:$87</definedName>
    <definedName name="Z_AAC11C81_F99A_47A9_AA50_ED9E222CA0E5_.wvu.Rows" localSheetId="6" hidden="1">OK3C0990_SRU1!$78:$87</definedName>
    <definedName name="Z_AAC11C81_F99A_47A9_AA50_ED9E222CA0E5_.wvu.Rows" localSheetId="8" hidden="1">TX3A1190_SRU2!$78:$87</definedName>
    <definedName name="Z_AAC11C81_F99A_47A9_AA50_ED9E222CA0E5_.wvu.Rows" localSheetId="9" hidden="1">TX3A1230_SRU43!$78:$87</definedName>
    <definedName name="Z_AAC11C81_F99A_47A9_AA50_ED9E222CA0E5_.wvu.Rows" localSheetId="10" hidden="1">TX3A1300_SRU16!$78:$87</definedName>
    <definedName name="Z_AAC11C81_F99A_47A9_AA50_ED9E222CA0E5_.wvu.Rows" localSheetId="11" hidden="1">TX3A1300_SRU5!$78:$87</definedName>
    <definedName name="Z_AAC11C81_F99A_47A9_AA50_ED9E222CA0E5_.wvu.Rows" localSheetId="12" hidden="1">'TX3B1090_SRU1&amp;2'!$78:$87</definedName>
    <definedName name="Z_AAC11C81_F99A_47A9_AA50_ED9E222CA0E5_.wvu.Rows" localSheetId="13" hidden="1">TX3B1110_SRU!$78:$87</definedName>
    <definedName name="Z_AAC11C81_F99A_47A9_AA50_ED9E222CA0E5_.wvu.Rows" localSheetId="14" hidden="1">TX3B1140_SRU2!$78:$87</definedName>
    <definedName name="Z_AAC11C81_F99A_47A9_AA50_ED9E222CA0E5_.wvu.Rows" localSheetId="15" hidden="1">'TX3B1220_SRU2&amp;3-SRU4'!$78:$87</definedName>
    <definedName name="Z_AAC11C81_F99A_47A9_AA50_ED9E222CA0E5_.wvu.Rows" localSheetId="16" hidden="1">TX3B1240_28.2!$78:$87</definedName>
    <definedName name="Z_AAC11C81_F99A_47A9_AA50_ED9E222CA0E5_.wvu.Rows" localSheetId="17" hidden="1">TX3B1250_543!$78:$87</definedName>
    <definedName name="Z_AAC11C81_F99A_47A9_AA50_ED9E222CA0E5_.wvu.Rows" localSheetId="18" hidden="1">'TX3B1250_544(2009)'!$78:$87</definedName>
    <definedName name="Z_AAC11C81_F99A_47A9_AA50_ED9E222CA0E5_.wvu.Rows" localSheetId="19" hidden="1">'TX3B1250_544_C4(2011)'!$78:$87</definedName>
    <definedName name="Z_AAC11C81_F99A_47A9_AA50_ED9E222CA0E5_.wvu.Rows" localSheetId="20" hidden="1">TX3B1250_SRU545!$78:$87</definedName>
    <definedName name="Z_AAC11C81_F99A_47A9_AA50_ED9E222CA0E5_.wvu.Rows" localSheetId="21" hidden="1">'TX3B1310_SRU1&amp;2Sulften'!$78:$87</definedName>
    <definedName name="Z_AAC11C81_F99A_47A9_AA50_ED9E222CA0E5_.wvu.Rows" localSheetId="22" hidden="1">TX3B1310_SRU3!$78:$87</definedName>
    <definedName name="Z_C9275248_7726_4606_87AD_861179402AD1_.wvu.Cols" localSheetId="10" hidden="1">TX3A1300_SRU16!$C:$F,TX3A1300_SRU16!$I:$M,TX3A1300_SRU16!$P:$P</definedName>
    <definedName name="Z_C9275248_7726_4606_87AD_861179402AD1_.wvu.PrintArea" localSheetId="10" hidden="1">TX3A1300_SRU16!$A$1:$N$93</definedName>
    <definedName name="Z_C9275248_7726_4606_87AD_861179402AD1_.wvu.Rows" localSheetId="10" hidden="1">TX3A1300_SRU16!$78:$87</definedName>
    <definedName name="Z_C982BBFA_69AD_4069_8CD4_57BDAED362AC_.wvu.Cols" localSheetId="23" hidden="1">'(new)CA5A120_TGU1'!$C:$F,'(new)CA5A120_TGU1'!$I:$M,'(new)CA5A120_TGU1'!$P:$P</definedName>
    <definedName name="Z_C982BBFA_69AD_4069_8CD4_57BDAED362AC_.wvu.Cols" localSheetId="24" hidden="1">'(new)CA5A120_TGU2'!$C:$F,'(new)CA5A120_TGU2'!$I:$M,'(new)CA5A120_TGU2'!$P:$P</definedName>
    <definedName name="Z_C982BBFA_69AD_4069_8CD4_57BDAED362AC_.wvu.Cols" localSheetId="25" hidden="1">'(new)CA5A190_SRU28F11'!$C:$F,'(new)CA5A190_SRU28F11'!$I:$M,'(new)CA5A190_SRU28F11'!$P:$P</definedName>
    <definedName name="Z_C982BBFA_69AD_4069_8CD4_57BDAED362AC_.wvu.Cols" localSheetId="26" hidden="1">'(new)CA5A190_SRU28F4'!$C:$F,'(new)CA5A190_SRU28F4'!$I:$M,'(new)CA5A190_SRU28F4'!$P:$P</definedName>
    <definedName name="Z_C982BBFA_69AD_4069_8CD4_57BDAED362AC_.wvu.Cols" localSheetId="27" hidden="1">'(new)DE1A0360_SRU1&amp;2(2006)'!$C:$F,'(new)DE1A0360_SRU1&amp;2(2006)'!$I:$M,'(new)DE1A0360_SRU1&amp;2(2006)'!$P:$P</definedName>
    <definedName name="Z_C982BBFA_69AD_4069_8CD4_57BDAED362AC_.wvu.Cols" localSheetId="28" hidden="1">'(new)DE1A0360_SRU1&amp;2(2009)'!$C:$F,'(new)DE1A0360_SRU1&amp;2(2009)'!$I:$M,'(new)DE1A0360_SRU1&amp;2(2009)'!$P:$P</definedName>
    <definedName name="Z_C982BBFA_69AD_4069_8CD4_57BDAED362AC_.wvu.Cols" localSheetId="29" hidden="1">'(new)LA3C0640_SRU2'!$C:$F,'(new)LA3C0640_SRU2'!$I:$M,'(new)LA3C0640_SRU2'!$P:$P</definedName>
    <definedName name="Z_C982BBFA_69AD_4069_8CD4_57BDAED362AC_.wvu.Cols" localSheetId="5" hidden="1">'(new)MS3C0740_SRU2&amp;3'!$C:$F,'(new)MS3C0740_SRU2&amp;3'!$I:$M,'(new)MS3C0740_SRU2&amp;3'!$P:$P</definedName>
    <definedName name="Z_C982BBFA_69AD_4069_8CD4_57BDAED362AC_.wvu.Cols" localSheetId="30" hidden="1">'(new)TX3B1131_WestP SRU'!$C:$F,'(new)TX3B1131_WestP SRU'!$I:$M,'(new)TX3B1131_WestP SRU'!$P:$P</definedName>
    <definedName name="Z_C982BBFA_69AD_4069_8CD4_57BDAED362AC_.wvu.Cols" localSheetId="31" hidden="1">'(new)TX3B1250_SRU546'!$C:$F,'(new)TX3B1250_SRU546'!$I:$M,'(new)TX3B1250_SRU546'!$P:$P</definedName>
    <definedName name="Z_C982BBFA_69AD_4069_8CD4_57BDAED362AC_.wvu.Cols" localSheetId="32" hidden="1">'(new)TX3B1320_SRU39'!$C:$F,'(new)TX3B1320_SRU39'!$I:$M,'(new)TX3B1320_SRU39'!$P:$P</definedName>
    <definedName name="Z_C982BBFA_69AD_4069_8CD4_57BDAED362AC_.wvu.Cols" localSheetId="33" hidden="1">'(new)TX3B1320_SRU46'!$C:$F,'(new)TX3B1320_SRU46'!$I:$M,'(new)TX3B1320_SRU46'!$P:$P</definedName>
    <definedName name="Z_C982BBFA_69AD_4069_8CD4_57BDAED362AC_.wvu.Cols" localSheetId="0" hidden="1">LA3C0610_SRU220!$C:$F,LA3C0610_SRU220!$I:$M,LA3C0610_SRU220!$P:$P</definedName>
    <definedName name="Z_C982BBFA_69AD_4069_8CD4_57BDAED362AC_.wvu.Cols" localSheetId="1" hidden="1">LA3C0610_SRU234!$C:$F,LA3C0610_SRU234!$I:$M,LA3C0610_SRU234!$P:$P</definedName>
    <definedName name="Z_C982BBFA_69AD_4069_8CD4_57BDAED362AC_.wvu.Cols" localSheetId="3" hidden="1">LA3C0650_SRU1600!$C:$F,LA3C0650_SRU1600!$I:$M,LA3C0650_SRU1600!$P:$P</definedName>
    <definedName name="Z_C982BBFA_69AD_4069_8CD4_57BDAED362AC_.wvu.Cols" localSheetId="4" hidden="1">LA3C0650_SRU30!$C:$F,LA3C0650_SRU30!$I:$M,LA3C0650_SRU30!$P:$P</definedName>
    <definedName name="Z_C982BBFA_69AD_4069_8CD4_57BDAED362AC_.wvu.Cols" localSheetId="7" hidden="1">OK2C0990_SRU2!$C:$F,OK2C0990_SRU2!$I:$M,OK2C0990_SRU2!$P:$P</definedName>
    <definedName name="Z_C982BBFA_69AD_4069_8CD4_57BDAED362AC_.wvu.Cols" localSheetId="6" hidden="1">OK3C0990_SRU1!$C:$F,OK3C0990_SRU1!$I:$M,OK3C0990_SRU1!$P:$P</definedName>
    <definedName name="Z_C982BBFA_69AD_4069_8CD4_57BDAED362AC_.wvu.Cols" localSheetId="8" hidden="1">TX3A1190_SRU2!$C:$F,TX3A1190_SRU2!$I:$M,TX3A1190_SRU2!$P:$P</definedName>
    <definedName name="Z_C982BBFA_69AD_4069_8CD4_57BDAED362AC_.wvu.Cols" localSheetId="9" hidden="1">TX3A1230_SRU43!$C:$F,TX3A1230_SRU43!$I:$M,TX3A1230_SRU43!$P:$P</definedName>
    <definedName name="Z_C982BBFA_69AD_4069_8CD4_57BDAED362AC_.wvu.Cols" localSheetId="10" hidden="1">TX3A1300_SRU16!$C:$F,TX3A1300_SRU16!$I:$M,TX3A1300_SRU16!$P:$P</definedName>
    <definedName name="Z_C982BBFA_69AD_4069_8CD4_57BDAED362AC_.wvu.Cols" localSheetId="11" hidden="1">TX3A1300_SRU5!$C:$F,TX3A1300_SRU5!$I:$M,TX3A1300_SRU5!$P:$P</definedName>
    <definedName name="Z_C982BBFA_69AD_4069_8CD4_57BDAED362AC_.wvu.Cols" localSheetId="12" hidden="1">'TX3B1090_SRU1&amp;2'!$C:$F,'TX3B1090_SRU1&amp;2'!$I:$M,'TX3B1090_SRU1&amp;2'!$P:$P</definedName>
    <definedName name="Z_C982BBFA_69AD_4069_8CD4_57BDAED362AC_.wvu.Cols" localSheetId="13" hidden="1">TX3B1110_SRU!$C:$F,TX3B1110_SRU!$I:$M,TX3B1110_SRU!$P:$P</definedName>
    <definedName name="Z_C982BBFA_69AD_4069_8CD4_57BDAED362AC_.wvu.Cols" localSheetId="14" hidden="1">TX3B1140_SRU2!$C:$F,TX3B1140_SRU2!$I:$M,TX3B1140_SRU2!$P:$P</definedName>
    <definedName name="Z_C982BBFA_69AD_4069_8CD4_57BDAED362AC_.wvu.Cols" localSheetId="15" hidden="1">'TX3B1220_SRU2&amp;3-SRU4'!$C:$F,'TX3B1220_SRU2&amp;3-SRU4'!$I:$M,'TX3B1220_SRU2&amp;3-SRU4'!$P:$P</definedName>
    <definedName name="Z_C982BBFA_69AD_4069_8CD4_57BDAED362AC_.wvu.Cols" localSheetId="16" hidden="1">TX3B1240_28.2!$C:$F,TX3B1240_28.2!$I:$M,TX3B1240_28.2!$P:$P</definedName>
    <definedName name="Z_C982BBFA_69AD_4069_8CD4_57BDAED362AC_.wvu.Cols" localSheetId="17" hidden="1">TX3B1250_543!$C:$F,TX3B1250_543!$I:$M,TX3B1250_543!$P:$P</definedName>
    <definedName name="Z_C982BBFA_69AD_4069_8CD4_57BDAED362AC_.wvu.Cols" localSheetId="18" hidden="1">'TX3B1250_544(2009)'!$C:$F,'TX3B1250_544(2009)'!$I:$M,'TX3B1250_544(2009)'!$P:$P</definedName>
    <definedName name="Z_C982BBFA_69AD_4069_8CD4_57BDAED362AC_.wvu.Cols" localSheetId="19" hidden="1">'TX3B1250_544_C4(2011)'!$C:$F,'TX3B1250_544_C4(2011)'!$I:$M,'TX3B1250_544_C4(2011)'!$P:$P</definedName>
    <definedName name="Z_C982BBFA_69AD_4069_8CD4_57BDAED362AC_.wvu.Cols" localSheetId="20" hidden="1">TX3B1250_SRU545!$C:$F,TX3B1250_SRU545!$I:$M,TX3B1250_SRU545!$P:$P</definedName>
    <definedName name="Z_C982BBFA_69AD_4069_8CD4_57BDAED362AC_.wvu.Cols" localSheetId="21" hidden="1">'TX3B1310_SRU1&amp;2Sulften'!$C:$F,'TX3B1310_SRU1&amp;2Sulften'!$I:$M,'TX3B1310_SRU1&amp;2Sulften'!$P:$P</definedName>
    <definedName name="Z_C982BBFA_69AD_4069_8CD4_57BDAED362AC_.wvu.Cols" localSheetId="22" hidden="1">TX3B1310_SRU3!$C:$F,TX3B1310_SRU3!$I:$M,TX3B1310_SRU3!$P:$P</definedName>
    <definedName name="Z_C982BBFA_69AD_4069_8CD4_57BDAED362AC_.wvu.PrintArea" localSheetId="23" hidden="1">'(new)CA5A120_TGU1'!$A$1:$N$93</definedName>
    <definedName name="Z_C982BBFA_69AD_4069_8CD4_57BDAED362AC_.wvu.PrintArea" localSheetId="24" hidden="1">'(new)CA5A120_TGU2'!$A$1:$N$93</definedName>
    <definedName name="Z_C982BBFA_69AD_4069_8CD4_57BDAED362AC_.wvu.PrintArea" localSheetId="25" hidden="1">'(new)CA5A190_SRU28F11'!$A$1:$N$93</definedName>
    <definedName name="Z_C982BBFA_69AD_4069_8CD4_57BDAED362AC_.wvu.PrintArea" localSheetId="26" hidden="1">'(new)CA5A190_SRU28F4'!$A$1:$N$93</definedName>
    <definedName name="Z_C982BBFA_69AD_4069_8CD4_57BDAED362AC_.wvu.PrintArea" localSheetId="27" hidden="1">'(new)DE1A0360_SRU1&amp;2(2006)'!$A$1:$N$93</definedName>
    <definedName name="Z_C982BBFA_69AD_4069_8CD4_57BDAED362AC_.wvu.PrintArea" localSheetId="28" hidden="1">'(new)DE1A0360_SRU1&amp;2(2009)'!$A$1:$N$93</definedName>
    <definedName name="Z_C982BBFA_69AD_4069_8CD4_57BDAED362AC_.wvu.PrintArea" localSheetId="29" hidden="1">'(new)LA3C0640_SRU2'!$A$1:$N$93</definedName>
    <definedName name="Z_C982BBFA_69AD_4069_8CD4_57BDAED362AC_.wvu.PrintArea" localSheetId="5" hidden="1">'(new)MS3C0740_SRU2&amp;3'!$A$1:$N$93</definedName>
    <definedName name="Z_C982BBFA_69AD_4069_8CD4_57BDAED362AC_.wvu.PrintArea" localSheetId="30" hidden="1">'(new)TX3B1131_WestP SRU'!$A$1:$N$93</definedName>
    <definedName name="Z_C982BBFA_69AD_4069_8CD4_57BDAED362AC_.wvu.PrintArea" localSheetId="31" hidden="1">'(new)TX3B1250_SRU546'!$A$1:$N$93</definedName>
    <definedName name="Z_C982BBFA_69AD_4069_8CD4_57BDAED362AC_.wvu.PrintArea" localSheetId="32" hidden="1">'(new)TX3B1320_SRU39'!$A$1:$N$93</definedName>
    <definedName name="Z_C982BBFA_69AD_4069_8CD4_57BDAED362AC_.wvu.PrintArea" localSheetId="33" hidden="1">'(new)TX3B1320_SRU46'!$A$1:$N$93</definedName>
    <definedName name="Z_C982BBFA_69AD_4069_8CD4_57BDAED362AC_.wvu.PrintArea" localSheetId="0" hidden="1">LA3C0610_SRU220!$A$1:$N$93</definedName>
    <definedName name="Z_C982BBFA_69AD_4069_8CD4_57BDAED362AC_.wvu.PrintArea" localSheetId="1" hidden="1">LA3C0610_SRU234!$A$1:$N$93</definedName>
    <definedName name="Z_C982BBFA_69AD_4069_8CD4_57BDAED362AC_.wvu.PrintArea" localSheetId="3" hidden="1">LA3C0650_SRU1600!$A$1:$N$93</definedName>
    <definedName name="Z_C982BBFA_69AD_4069_8CD4_57BDAED362AC_.wvu.PrintArea" localSheetId="4" hidden="1">LA3C0650_SRU30!$A$1:$N$93</definedName>
    <definedName name="Z_C982BBFA_69AD_4069_8CD4_57BDAED362AC_.wvu.PrintArea" localSheetId="7" hidden="1">OK2C0990_SRU2!$A$1:$N$93</definedName>
    <definedName name="Z_C982BBFA_69AD_4069_8CD4_57BDAED362AC_.wvu.PrintArea" localSheetId="6" hidden="1">OK3C0990_SRU1!$A$1:$N$93</definedName>
    <definedName name="Z_C982BBFA_69AD_4069_8CD4_57BDAED362AC_.wvu.PrintArea" localSheetId="8" hidden="1">TX3A1190_SRU2!$A$1:$N$93</definedName>
    <definedName name="Z_C982BBFA_69AD_4069_8CD4_57BDAED362AC_.wvu.PrintArea" localSheetId="9" hidden="1">TX3A1230_SRU43!$A$1:$N$93</definedName>
    <definedName name="Z_C982BBFA_69AD_4069_8CD4_57BDAED362AC_.wvu.PrintArea" localSheetId="10" hidden="1">TX3A1300_SRU16!$A$1:$N$93</definedName>
    <definedName name="Z_C982BBFA_69AD_4069_8CD4_57BDAED362AC_.wvu.PrintArea" localSheetId="11" hidden="1">TX3A1300_SRU5!$A$1:$N$93</definedName>
    <definedName name="Z_C982BBFA_69AD_4069_8CD4_57BDAED362AC_.wvu.PrintArea" localSheetId="12" hidden="1">'TX3B1090_SRU1&amp;2'!$A$1:$N$93</definedName>
    <definedName name="Z_C982BBFA_69AD_4069_8CD4_57BDAED362AC_.wvu.PrintArea" localSheetId="13" hidden="1">TX3B1110_SRU!$A$1:$N$93</definedName>
    <definedName name="Z_C982BBFA_69AD_4069_8CD4_57BDAED362AC_.wvu.PrintArea" localSheetId="14" hidden="1">TX3B1140_SRU2!$A$1:$N$93</definedName>
    <definedName name="Z_C982BBFA_69AD_4069_8CD4_57BDAED362AC_.wvu.PrintArea" localSheetId="15" hidden="1">'TX3B1220_SRU2&amp;3-SRU4'!$A$1:$N$93</definedName>
    <definedName name="Z_C982BBFA_69AD_4069_8CD4_57BDAED362AC_.wvu.PrintArea" localSheetId="16" hidden="1">TX3B1240_28.2!$A$1:$N$93</definedName>
    <definedName name="Z_C982BBFA_69AD_4069_8CD4_57BDAED362AC_.wvu.PrintArea" localSheetId="17" hidden="1">TX3B1250_543!$A$1:$N$93</definedName>
    <definedName name="Z_C982BBFA_69AD_4069_8CD4_57BDAED362AC_.wvu.PrintArea" localSheetId="18" hidden="1">'TX3B1250_544(2009)'!$A$1:$N$93</definedName>
    <definedName name="Z_C982BBFA_69AD_4069_8CD4_57BDAED362AC_.wvu.PrintArea" localSheetId="19" hidden="1">'TX3B1250_544_C4(2011)'!$A$1:$N$93</definedName>
    <definedName name="Z_C982BBFA_69AD_4069_8CD4_57BDAED362AC_.wvu.PrintArea" localSheetId="20" hidden="1">TX3B1250_SRU545!$A$1:$N$93</definedName>
    <definedName name="Z_C982BBFA_69AD_4069_8CD4_57BDAED362AC_.wvu.PrintArea" localSheetId="21" hidden="1">'TX3B1310_SRU1&amp;2Sulften'!$A$1:$N$93</definedName>
    <definedName name="Z_C982BBFA_69AD_4069_8CD4_57BDAED362AC_.wvu.PrintArea" localSheetId="22" hidden="1">TX3B1310_SRU3!$A$1:$N$93</definedName>
    <definedName name="Z_C982BBFA_69AD_4069_8CD4_57BDAED362AC_.wvu.Rows" localSheetId="23" hidden="1">'(new)CA5A120_TGU1'!$78:$87</definedName>
    <definedName name="Z_C982BBFA_69AD_4069_8CD4_57BDAED362AC_.wvu.Rows" localSheetId="24" hidden="1">'(new)CA5A120_TGU2'!$78:$87</definedName>
    <definedName name="Z_C982BBFA_69AD_4069_8CD4_57BDAED362AC_.wvu.Rows" localSheetId="25" hidden="1">'(new)CA5A190_SRU28F11'!$78:$87</definedName>
    <definedName name="Z_C982BBFA_69AD_4069_8CD4_57BDAED362AC_.wvu.Rows" localSheetId="26" hidden="1">'(new)CA5A190_SRU28F4'!$78:$87</definedName>
    <definedName name="Z_C982BBFA_69AD_4069_8CD4_57BDAED362AC_.wvu.Rows" localSheetId="27" hidden="1">'(new)DE1A0360_SRU1&amp;2(2006)'!$78:$87</definedName>
    <definedName name="Z_C982BBFA_69AD_4069_8CD4_57BDAED362AC_.wvu.Rows" localSheetId="28" hidden="1">'(new)DE1A0360_SRU1&amp;2(2009)'!$78:$87</definedName>
    <definedName name="Z_C982BBFA_69AD_4069_8CD4_57BDAED362AC_.wvu.Rows" localSheetId="29" hidden="1">'(new)LA3C0640_SRU2'!$78:$87</definedName>
    <definedName name="Z_C982BBFA_69AD_4069_8CD4_57BDAED362AC_.wvu.Rows" localSheetId="5" hidden="1">'(new)MS3C0740_SRU2&amp;3'!$78:$87</definedName>
    <definedName name="Z_C982BBFA_69AD_4069_8CD4_57BDAED362AC_.wvu.Rows" localSheetId="30" hidden="1">'(new)TX3B1131_WestP SRU'!$78:$87</definedName>
    <definedName name="Z_C982BBFA_69AD_4069_8CD4_57BDAED362AC_.wvu.Rows" localSheetId="31" hidden="1">'(new)TX3B1250_SRU546'!$78:$87</definedName>
    <definedName name="Z_C982BBFA_69AD_4069_8CD4_57BDAED362AC_.wvu.Rows" localSheetId="32" hidden="1">'(new)TX3B1320_SRU39'!$78:$87</definedName>
    <definedName name="Z_C982BBFA_69AD_4069_8CD4_57BDAED362AC_.wvu.Rows" localSheetId="33" hidden="1">'(new)TX3B1320_SRU46'!$78:$87</definedName>
    <definedName name="Z_C982BBFA_69AD_4069_8CD4_57BDAED362AC_.wvu.Rows" localSheetId="0" hidden="1">LA3C0610_SRU220!$78:$87</definedName>
    <definedName name="Z_C982BBFA_69AD_4069_8CD4_57BDAED362AC_.wvu.Rows" localSheetId="1" hidden="1">LA3C0610_SRU234!$78:$87</definedName>
    <definedName name="Z_C982BBFA_69AD_4069_8CD4_57BDAED362AC_.wvu.Rows" localSheetId="3" hidden="1">LA3C0650_SRU1600!$78:$87</definedName>
    <definedName name="Z_C982BBFA_69AD_4069_8CD4_57BDAED362AC_.wvu.Rows" localSheetId="4" hidden="1">LA3C0650_SRU30!$78:$87</definedName>
    <definedName name="Z_C982BBFA_69AD_4069_8CD4_57BDAED362AC_.wvu.Rows" localSheetId="7" hidden="1">OK2C0990_SRU2!$78:$87</definedName>
    <definedName name="Z_C982BBFA_69AD_4069_8CD4_57BDAED362AC_.wvu.Rows" localSheetId="6" hidden="1">OK3C0990_SRU1!$78:$87</definedName>
    <definedName name="Z_C982BBFA_69AD_4069_8CD4_57BDAED362AC_.wvu.Rows" localSheetId="8" hidden="1">TX3A1190_SRU2!$78:$87</definedName>
    <definedName name="Z_C982BBFA_69AD_4069_8CD4_57BDAED362AC_.wvu.Rows" localSheetId="9" hidden="1">TX3A1230_SRU43!$78:$87</definedName>
    <definedName name="Z_C982BBFA_69AD_4069_8CD4_57BDAED362AC_.wvu.Rows" localSheetId="10" hidden="1">TX3A1300_SRU16!$78:$87</definedName>
    <definedName name="Z_C982BBFA_69AD_4069_8CD4_57BDAED362AC_.wvu.Rows" localSheetId="11" hidden="1">TX3A1300_SRU5!$78:$87</definedName>
    <definedName name="Z_C982BBFA_69AD_4069_8CD4_57BDAED362AC_.wvu.Rows" localSheetId="12" hidden="1">'TX3B1090_SRU1&amp;2'!$78:$87</definedName>
    <definedName name="Z_C982BBFA_69AD_4069_8CD4_57BDAED362AC_.wvu.Rows" localSheetId="13" hidden="1">TX3B1110_SRU!$78:$87</definedName>
    <definedName name="Z_C982BBFA_69AD_4069_8CD4_57BDAED362AC_.wvu.Rows" localSheetId="14" hidden="1">TX3B1140_SRU2!$78:$87</definedName>
    <definedName name="Z_C982BBFA_69AD_4069_8CD4_57BDAED362AC_.wvu.Rows" localSheetId="15" hidden="1">'TX3B1220_SRU2&amp;3-SRU4'!$78:$87</definedName>
    <definedName name="Z_C982BBFA_69AD_4069_8CD4_57BDAED362AC_.wvu.Rows" localSheetId="16" hidden="1">TX3B1240_28.2!$78:$87</definedName>
    <definedName name="Z_C982BBFA_69AD_4069_8CD4_57BDAED362AC_.wvu.Rows" localSheetId="17" hidden="1">TX3B1250_543!$78:$87</definedName>
    <definedName name="Z_C982BBFA_69AD_4069_8CD4_57BDAED362AC_.wvu.Rows" localSheetId="18" hidden="1">'TX3B1250_544(2009)'!$78:$87</definedName>
    <definedName name="Z_C982BBFA_69AD_4069_8CD4_57BDAED362AC_.wvu.Rows" localSheetId="19" hidden="1">'TX3B1250_544_C4(2011)'!$78:$87</definedName>
    <definedName name="Z_C982BBFA_69AD_4069_8CD4_57BDAED362AC_.wvu.Rows" localSheetId="20" hidden="1">TX3B1250_SRU545!$78:$87</definedName>
    <definedName name="Z_C982BBFA_69AD_4069_8CD4_57BDAED362AC_.wvu.Rows" localSheetId="21" hidden="1">'TX3B1310_SRU1&amp;2Sulften'!$78:$87</definedName>
    <definedName name="Z_C982BBFA_69AD_4069_8CD4_57BDAED362AC_.wvu.Rows" localSheetId="22" hidden="1">TX3B1310_SRU3!$78:$87</definedName>
    <definedName name="Z_FE40FB50_15CF_4E8F_A7BE_01E5D5AF1007_.wvu.Cols" localSheetId="12" hidden="1">'TX3B1090_SRU1&amp;2'!$C:$F,'TX3B1090_SRU1&amp;2'!$I:$M,'TX3B1090_SRU1&amp;2'!$P:$P</definedName>
    <definedName name="Z_FE40FB50_15CF_4E8F_A7BE_01E5D5AF1007_.wvu.PrintArea" localSheetId="12" hidden="1">'TX3B1090_SRU1&amp;2'!$A$1:$N$93</definedName>
    <definedName name="Z_FE40FB50_15CF_4E8F_A7BE_01E5D5AF1007_.wvu.Rows" localSheetId="12" hidden="1">'TX3B1090_SRU1&amp;2'!$78:$87</definedName>
  </definedNames>
  <calcPr calcId="145621"/>
</workbook>
</file>

<file path=xl/calcChain.xml><?xml version="1.0" encoding="utf-8"?>
<calcChain xmlns="http://schemas.openxmlformats.org/spreadsheetml/2006/main">
  <c r="M87" i="40" l="1"/>
  <c r="L87" i="40" s="1"/>
  <c r="C87" i="40"/>
  <c r="M86" i="40"/>
  <c r="L86" i="40" s="1"/>
  <c r="F86" i="40"/>
  <c r="E86" i="40" s="1"/>
  <c r="J83" i="40"/>
  <c r="I83" i="40"/>
  <c r="I87" i="40" s="1"/>
  <c r="E83" i="40"/>
  <c r="J82" i="40"/>
  <c r="I82" i="40"/>
  <c r="J81" i="40"/>
  <c r="I81" i="40"/>
  <c r="J86" i="40" s="1"/>
  <c r="E81" i="40"/>
  <c r="P77" i="40"/>
  <c r="M77" i="40"/>
  <c r="P76" i="40"/>
  <c r="P75" i="40"/>
  <c r="M75" i="40"/>
  <c r="P74" i="40"/>
  <c r="M74" i="40"/>
  <c r="P73" i="40"/>
  <c r="M73" i="40"/>
  <c r="F73" i="40"/>
  <c r="M76" i="40" s="1"/>
  <c r="P72" i="40"/>
  <c r="F72" i="40"/>
  <c r="M72" i="40" s="1"/>
  <c r="P71" i="40"/>
  <c r="F71" i="40"/>
  <c r="M71" i="40" s="1"/>
  <c r="P70" i="40"/>
  <c r="F70" i="40"/>
  <c r="M70" i="40" s="1"/>
  <c r="P69" i="40"/>
  <c r="F69" i="40"/>
  <c r="M69" i="40" s="1"/>
  <c r="P68" i="40"/>
  <c r="M68" i="40"/>
  <c r="F68" i="40"/>
  <c r="P67" i="40"/>
  <c r="M67" i="40"/>
  <c r="F67" i="40"/>
  <c r="P66" i="40"/>
  <c r="M66" i="40"/>
  <c r="F66" i="40"/>
  <c r="P65" i="40"/>
  <c r="M65" i="40"/>
  <c r="P64" i="40"/>
  <c r="M64" i="40"/>
  <c r="F64" i="40"/>
  <c r="P63" i="40"/>
  <c r="M63" i="40"/>
  <c r="F63" i="40"/>
  <c r="P60" i="40"/>
  <c r="M60" i="40"/>
  <c r="F60" i="40"/>
  <c r="P59" i="40"/>
  <c r="P58" i="40"/>
  <c r="M58" i="40"/>
  <c r="P57" i="40"/>
  <c r="M57" i="40"/>
  <c r="P56" i="40"/>
  <c r="P55" i="40"/>
  <c r="P54" i="40"/>
  <c r="M54" i="40"/>
  <c r="P53" i="40"/>
  <c r="M53" i="40"/>
  <c r="P52" i="40"/>
  <c r="P51" i="40"/>
  <c r="P50" i="40"/>
  <c r="M50" i="40"/>
  <c r="P49" i="40"/>
  <c r="M49" i="40"/>
  <c r="P48" i="40"/>
  <c r="P47" i="40"/>
  <c r="F47" i="40"/>
  <c r="M56" i="40" s="1"/>
  <c r="C47" i="40"/>
  <c r="P46" i="40"/>
  <c r="F46" i="40"/>
  <c r="M46" i="40" s="1"/>
  <c r="P45" i="40"/>
  <c r="M45" i="40"/>
  <c r="P44" i="40"/>
  <c r="M44" i="40"/>
  <c r="P43" i="40"/>
  <c r="M43" i="40"/>
  <c r="P42" i="40"/>
  <c r="M42" i="40"/>
  <c r="F42" i="40"/>
  <c r="P41" i="40"/>
  <c r="P40" i="40"/>
  <c r="M40" i="40"/>
  <c r="P39" i="40"/>
  <c r="M39" i="40"/>
  <c r="P38" i="40"/>
  <c r="P37" i="40"/>
  <c r="P36" i="40"/>
  <c r="M36" i="40"/>
  <c r="F36" i="40"/>
  <c r="M38" i="40" s="1"/>
  <c r="C36" i="40"/>
  <c r="P35" i="40"/>
  <c r="F35" i="40"/>
  <c r="M35" i="40" s="1"/>
  <c r="C35" i="40"/>
  <c r="P34" i="40"/>
  <c r="M34" i="40"/>
  <c r="F34" i="40"/>
  <c r="C34" i="40"/>
  <c r="E82" i="40" s="1"/>
  <c r="P33" i="40"/>
  <c r="P32" i="40"/>
  <c r="P31" i="40"/>
  <c r="M31" i="40"/>
  <c r="P30" i="40"/>
  <c r="M30" i="40"/>
  <c r="P29" i="40"/>
  <c r="P28" i="40"/>
  <c r="F28" i="40"/>
  <c r="F82" i="40" s="1"/>
  <c r="P25" i="40"/>
  <c r="F25" i="40"/>
  <c r="M25" i="40" s="1"/>
  <c r="P24" i="40"/>
  <c r="F24" i="40"/>
  <c r="M24" i="40" s="1"/>
  <c r="P23" i="40"/>
  <c r="P22" i="40"/>
  <c r="P21" i="40"/>
  <c r="M21" i="40"/>
  <c r="P20" i="40"/>
  <c r="P19" i="40"/>
  <c r="F19" i="40"/>
  <c r="M19" i="40" s="1"/>
  <c r="P18" i="40"/>
  <c r="F18" i="40"/>
  <c r="M18" i="40" s="1"/>
  <c r="P17" i="40"/>
  <c r="M17" i="40"/>
  <c r="F17" i="40"/>
  <c r="P16" i="40"/>
  <c r="P15" i="40"/>
  <c r="F15" i="40"/>
  <c r="M15" i="40" s="1"/>
  <c r="P14" i="40"/>
  <c r="M14" i="40"/>
  <c r="F14" i="40"/>
  <c r="P13" i="40"/>
  <c r="M13" i="40"/>
  <c r="P12" i="40"/>
  <c r="F12" i="40"/>
  <c r="M12" i="40" s="1"/>
  <c r="F83" i="40" l="1"/>
  <c r="H92" i="40"/>
  <c r="M83" i="40"/>
  <c r="C86" i="40"/>
  <c r="M22" i="40"/>
  <c r="M16" i="40"/>
  <c r="M81" i="40" s="1"/>
  <c r="F81" i="40"/>
  <c r="F87" i="40" s="1"/>
  <c r="E87" i="40" s="1"/>
  <c r="H93" i="40" s="1"/>
  <c r="M23" i="40"/>
  <c r="I86" i="40"/>
  <c r="J87" i="40"/>
  <c r="M28" i="40"/>
  <c r="M32" i="40"/>
  <c r="M37" i="40"/>
  <c r="M41" i="40"/>
  <c r="M47" i="40"/>
  <c r="M51" i="40"/>
  <c r="M55" i="40"/>
  <c r="M59" i="40"/>
  <c r="M20" i="40"/>
  <c r="M29" i="40"/>
  <c r="M33" i="40"/>
  <c r="M48" i="40"/>
  <c r="M52" i="40"/>
  <c r="M82" i="40" l="1"/>
  <c r="H7" i="40"/>
  <c r="M87" i="39" l="1"/>
  <c r="L87" i="39"/>
  <c r="C87" i="39"/>
  <c r="M86" i="39"/>
  <c r="L86" i="39"/>
  <c r="F86" i="39"/>
  <c r="E86" i="39"/>
  <c r="H92" i="39" s="1"/>
  <c r="J83" i="39"/>
  <c r="I83" i="39"/>
  <c r="E83" i="39"/>
  <c r="J82" i="39"/>
  <c r="I82" i="39"/>
  <c r="J86" i="39" s="1"/>
  <c r="J81" i="39"/>
  <c r="I81" i="39"/>
  <c r="J87" i="39" s="1"/>
  <c r="E81" i="39"/>
  <c r="P77" i="39"/>
  <c r="P76" i="39"/>
  <c r="M76" i="39"/>
  <c r="P75" i="39"/>
  <c r="P74" i="39"/>
  <c r="M74" i="39"/>
  <c r="P73" i="39"/>
  <c r="F73" i="39"/>
  <c r="M77" i="39" s="1"/>
  <c r="P72" i="39"/>
  <c r="M72" i="39"/>
  <c r="F72" i="39"/>
  <c r="P71" i="39"/>
  <c r="F71" i="39"/>
  <c r="M71" i="39" s="1"/>
  <c r="P70" i="39"/>
  <c r="F70" i="39"/>
  <c r="M70" i="39" s="1"/>
  <c r="P69" i="39"/>
  <c r="F69" i="39"/>
  <c r="M69" i="39" s="1"/>
  <c r="P68" i="39"/>
  <c r="M68" i="39"/>
  <c r="F68" i="39"/>
  <c r="P67" i="39"/>
  <c r="F67" i="39"/>
  <c r="M67" i="39" s="1"/>
  <c r="P66" i="39"/>
  <c r="F66" i="39"/>
  <c r="M66" i="39" s="1"/>
  <c r="P65" i="39"/>
  <c r="P64" i="39"/>
  <c r="F64" i="39"/>
  <c r="M65" i="39" s="1"/>
  <c r="P63" i="39"/>
  <c r="F63" i="39"/>
  <c r="M63" i="39" s="1"/>
  <c r="P60" i="39"/>
  <c r="F60" i="39"/>
  <c r="M60" i="39" s="1"/>
  <c r="P59" i="39"/>
  <c r="M59" i="39"/>
  <c r="P58" i="39"/>
  <c r="P57" i="39"/>
  <c r="M57" i="39"/>
  <c r="P56" i="39"/>
  <c r="P55" i="39"/>
  <c r="M55" i="39"/>
  <c r="P54" i="39"/>
  <c r="P53" i="39"/>
  <c r="M53" i="39"/>
  <c r="P52" i="39"/>
  <c r="P51" i="39"/>
  <c r="M51" i="39"/>
  <c r="P50" i="39"/>
  <c r="P49" i="39"/>
  <c r="M49" i="39"/>
  <c r="P48" i="39"/>
  <c r="P47" i="39"/>
  <c r="M47" i="39"/>
  <c r="F47" i="39"/>
  <c r="M58" i="39" s="1"/>
  <c r="C47" i="39"/>
  <c r="P46" i="39"/>
  <c r="M46" i="39"/>
  <c r="F46" i="39"/>
  <c r="P45" i="39"/>
  <c r="M45" i="39"/>
  <c r="P44" i="39"/>
  <c r="P43" i="39"/>
  <c r="M43" i="39"/>
  <c r="P42" i="39"/>
  <c r="M42" i="39"/>
  <c r="F42" i="39"/>
  <c r="M44" i="39" s="1"/>
  <c r="P41" i="39"/>
  <c r="M41" i="39"/>
  <c r="P40" i="39"/>
  <c r="P39" i="39"/>
  <c r="M39" i="39"/>
  <c r="P38" i="39"/>
  <c r="P37" i="39"/>
  <c r="M37" i="39"/>
  <c r="P36" i="39"/>
  <c r="F36" i="39"/>
  <c r="M40" i="39" s="1"/>
  <c r="C36" i="39"/>
  <c r="P35" i="39"/>
  <c r="F35" i="39"/>
  <c r="M35" i="39" s="1"/>
  <c r="C35" i="39"/>
  <c r="P34" i="39"/>
  <c r="F34" i="39"/>
  <c r="M34" i="39" s="1"/>
  <c r="C34" i="39"/>
  <c r="E82" i="39" s="1"/>
  <c r="P33" i="39"/>
  <c r="P32" i="39"/>
  <c r="M32" i="39"/>
  <c r="P31" i="39"/>
  <c r="P30" i="39"/>
  <c r="M30" i="39"/>
  <c r="P29" i="39"/>
  <c r="P28" i="39"/>
  <c r="M28" i="39"/>
  <c r="F28" i="39"/>
  <c r="F82" i="39" s="1"/>
  <c r="P25" i="39"/>
  <c r="F25" i="39"/>
  <c r="M25" i="39" s="1"/>
  <c r="P24" i="39"/>
  <c r="F24" i="39"/>
  <c r="M24" i="39" s="1"/>
  <c r="P23" i="39"/>
  <c r="M23" i="39"/>
  <c r="P22" i="39"/>
  <c r="M22" i="39"/>
  <c r="P21" i="39"/>
  <c r="M21" i="39"/>
  <c r="P20" i="39"/>
  <c r="M20" i="39"/>
  <c r="P19" i="39"/>
  <c r="M19" i="39"/>
  <c r="F19" i="39"/>
  <c r="P18" i="39"/>
  <c r="M18" i="39"/>
  <c r="F18" i="39"/>
  <c r="P17" i="39"/>
  <c r="F17" i="39"/>
  <c r="M17" i="39" s="1"/>
  <c r="P16" i="39"/>
  <c r="P15" i="39"/>
  <c r="M15" i="39"/>
  <c r="F15" i="39"/>
  <c r="M16" i="39" s="1"/>
  <c r="P14" i="39"/>
  <c r="F14" i="39"/>
  <c r="M14" i="39" s="1"/>
  <c r="M81" i="39" s="1"/>
  <c r="P13" i="39"/>
  <c r="M13" i="39"/>
  <c r="P12" i="39"/>
  <c r="M12" i="39"/>
  <c r="F12" i="39"/>
  <c r="M87" i="38"/>
  <c r="L87" i="38" s="1"/>
  <c r="C87" i="38"/>
  <c r="M86" i="38"/>
  <c r="L86" i="38"/>
  <c r="F86" i="38"/>
  <c r="E86" i="38"/>
  <c r="H92" i="38" s="1"/>
  <c r="J83" i="38"/>
  <c r="I83" i="38"/>
  <c r="E83" i="38"/>
  <c r="J82" i="38"/>
  <c r="I82" i="38"/>
  <c r="J81" i="38"/>
  <c r="I81" i="38"/>
  <c r="J87" i="38" s="1"/>
  <c r="E81" i="38"/>
  <c r="P77" i="38"/>
  <c r="P76" i="38"/>
  <c r="P75" i="38"/>
  <c r="P74" i="38"/>
  <c r="P73" i="38"/>
  <c r="F73" i="38"/>
  <c r="M77" i="38" s="1"/>
  <c r="P72" i="38"/>
  <c r="F72" i="38"/>
  <c r="M72" i="38" s="1"/>
  <c r="P71" i="38"/>
  <c r="F71" i="38"/>
  <c r="M71" i="38" s="1"/>
  <c r="P70" i="38"/>
  <c r="F70" i="38"/>
  <c r="M70" i="38" s="1"/>
  <c r="P69" i="38"/>
  <c r="F69" i="38"/>
  <c r="M69" i="38" s="1"/>
  <c r="P68" i="38"/>
  <c r="M68" i="38"/>
  <c r="F68" i="38"/>
  <c r="P67" i="38"/>
  <c r="F67" i="38"/>
  <c r="M67" i="38" s="1"/>
  <c r="P66" i="38"/>
  <c r="F66" i="38"/>
  <c r="M66" i="38" s="1"/>
  <c r="P65" i="38"/>
  <c r="P64" i="38"/>
  <c r="F64" i="38"/>
  <c r="M65" i="38" s="1"/>
  <c r="P63" i="38"/>
  <c r="F63" i="38"/>
  <c r="M63" i="38" s="1"/>
  <c r="P60" i="38"/>
  <c r="F60" i="38"/>
  <c r="M60" i="38" s="1"/>
  <c r="P59" i="38"/>
  <c r="M59" i="38"/>
  <c r="P58" i="38"/>
  <c r="P57" i="38"/>
  <c r="M57" i="38"/>
  <c r="P56" i="38"/>
  <c r="P55" i="38"/>
  <c r="M55" i="38"/>
  <c r="P54" i="38"/>
  <c r="P53" i="38"/>
  <c r="M53" i="38"/>
  <c r="P52" i="38"/>
  <c r="P51" i="38"/>
  <c r="M51" i="38"/>
  <c r="P50" i="38"/>
  <c r="P49" i="38"/>
  <c r="M49" i="38"/>
  <c r="P48" i="38"/>
  <c r="P47" i="38"/>
  <c r="M47" i="38"/>
  <c r="F47" i="38"/>
  <c r="M58" i="38" s="1"/>
  <c r="C47" i="38"/>
  <c r="P46" i="38"/>
  <c r="M46" i="38"/>
  <c r="F46" i="38"/>
  <c r="P45" i="38"/>
  <c r="M45" i="38"/>
  <c r="P44" i="38"/>
  <c r="M44" i="38"/>
  <c r="P43" i="38"/>
  <c r="M43" i="38"/>
  <c r="P42" i="38"/>
  <c r="M42" i="38"/>
  <c r="F42" i="38"/>
  <c r="P41" i="38"/>
  <c r="M41" i="38"/>
  <c r="P40" i="38"/>
  <c r="P39" i="38"/>
  <c r="M39" i="38"/>
  <c r="P38" i="38"/>
  <c r="P37" i="38"/>
  <c r="M37" i="38"/>
  <c r="P36" i="38"/>
  <c r="F36" i="38"/>
  <c r="M40" i="38" s="1"/>
  <c r="C36" i="38"/>
  <c r="P35" i="38"/>
  <c r="F35" i="38"/>
  <c r="M35" i="38" s="1"/>
  <c r="C35" i="38"/>
  <c r="P34" i="38"/>
  <c r="F34" i="38"/>
  <c r="M34" i="38" s="1"/>
  <c r="C34" i="38"/>
  <c r="C86" i="38" s="1"/>
  <c r="P33" i="38"/>
  <c r="P32" i="38"/>
  <c r="M32" i="38"/>
  <c r="P31" i="38"/>
  <c r="P30" i="38"/>
  <c r="M30" i="38"/>
  <c r="P29" i="38"/>
  <c r="P28" i="38"/>
  <c r="M28" i="38"/>
  <c r="F28" i="38"/>
  <c r="F82" i="38" s="1"/>
  <c r="P25" i="38"/>
  <c r="F25" i="38"/>
  <c r="M25" i="38" s="1"/>
  <c r="P24" i="38"/>
  <c r="F24" i="38"/>
  <c r="M24" i="38" s="1"/>
  <c r="P23" i="38"/>
  <c r="M23" i="38"/>
  <c r="P22" i="38"/>
  <c r="M22" i="38"/>
  <c r="P21" i="38"/>
  <c r="M21" i="38"/>
  <c r="P20" i="38"/>
  <c r="M20" i="38"/>
  <c r="P19" i="38"/>
  <c r="M19" i="38"/>
  <c r="F19" i="38"/>
  <c r="P18" i="38"/>
  <c r="M18" i="38"/>
  <c r="F18" i="38"/>
  <c r="P17" i="38"/>
  <c r="F17" i="38"/>
  <c r="M17" i="38" s="1"/>
  <c r="P16" i="38"/>
  <c r="P15" i="38"/>
  <c r="F15" i="38"/>
  <c r="M16" i="38" s="1"/>
  <c r="P14" i="38"/>
  <c r="F14" i="38"/>
  <c r="F81" i="38" s="1"/>
  <c r="P13" i="38"/>
  <c r="M13" i="38"/>
  <c r="P12" i="38"/>
  <c r="M12" i="38"/>
  <c r="F12" i="38"/>
  <c r="C86" i="39" l="1"/>
  <c r="M29" i="39"/>
  <c r="M31" i="39"/>
  <c r="M33" i="39"/>
  <c r="M82" i="39" s="1"/>
  <c r="M36" i="39"/>
  <c r="M38" i="39"/>
  <c r="M48" i="39"/>
  <c r="M50" i="39"/>
  <c r="M52" i="39"/>
  <c r="M54" i="39"/>
  <c r="M56" i="39"/>
  <c r="F81" i="39"/>
  <c r="F87" i="39" s="1"/>
  <c r="E87" i="39" s="1"/>
  <c r="H93" i="39" s="1"/>
  <c r="H7" i="39" s="1"/>
  <c r="I87" i="39"/>
  <c r="F83" i="39"/>
  <c r="M64" i="39"/>
  <c r="M73" i="39"/>
  <c r="M83" i="39" s="1"/>
  <c r="M75" i="39"/>
  <c r="I86" i="39"/>
  <c r="M74" i="38"/>
  <c r="M76" i="38"/>
  <c r="J86" i="38"/>
  <c r="M15" i="38"/>
  <c r="F83" i="38"/>
  <c r="F87" i="38" s="1"/>
  <c r="E87" i="38" s="1"/>
  <c r="H93" i="38" s="1"/>
  <c r="H7" i="38" s="1"/>
  <c r="M14" i="38"/>
  <c r="M81" i="38" s="1"/>
  <c r="M64" i="38"/>
  <c r="M29" i="38"/>
  <c r="M82" i="38" s="1"/>
  <c r="M31" i="38"/>
  <c r="M33" i="38"/>
  <c r="M36" i="38"/>
  <c r="M38" i="38"/>
  <c r="M48" i="38"/>
  <c r="M50" i="38"/>
  <c r="M52" i="38"/>
  <c r="M54" i="38"/>
  <c r="M56" i="38"/>
  <c r="E82" i="38"/>
  <c r="I87" i="38"/>
  <c r="M73" i="38"/>
  <c r="M75" i="38"/>
  <c r="I86" i="38"/>
  <c r="M83" i="38" l="1"/>
  <c r="M87" i="37" l="1"/>
  <c r="L87" i="37" s="1"/>
  <c r="I87" i="37"/>
  <c r="C87" i="37"/>
  <c r="M86" i="37"/>
  <c r="L86" i="37" s="1"/>
  <c r="F86" i="37"/>
  <c r="E86" i="37" s="1"/>
  <c r="H92" i="37" s="1"/>
  <c r="J83" i="37"/>
  <c r="I83" i="37"/>
  <c r="E83" i="37"/>
  <c r="J82" i="37"/>
  <c r="I82" i="37"/>
  <c r="J81" i="37"/>
  <c r="I81" i="37"/>
  <c r="J86" i="37" s="1"/>
  <c r="E81" i="37"/>
  <c r="P77" i="37"/>
  <c r="P76" i="37"/>
  <c r="P75" i="37"/>
  <c r="P74" i="37"/>
  <c r="P73" i="37"/>
  <c r="F73" i="37"/>
  <c r="M76" i="37" s="1"/>
  <c r="P72" i="37"/>
  <c r="F72" i="37"/>
  <c r="M72" i="37" s="1"/>
  <c r="P71" i="37"/>
  <c r="F71" i="37"/>
  <c r="M71" i="37" s="1"/>
  <c r="P70" i="37"/>
  <c r="M70" i="37"/>
  <c r="F70" i="37"/>
  <c r="P69" i="37"/>
  <c r="F69" i="37"/>
  <c r="M69" i="37" s="1"/>
  <c r="P68" i="37"/>
  <c r="F68" i="37"/>
  <c r="M68" i="37" s="1"/>
  <c r="P67" i="37"/>
  <c r="F67" i="37"/>
  <c r="M67" i="37" s="1"/>
  <c r="P66" i="37"/>
  <c r="M66" i="37"/>
  <c r="F66" i="37"/>
  <c r="P65" i="37"/>
  <c r="M65" i="37"/>
  <c r="P64" i="37"/>
  <c r="F64" i="37"/>
  <c r="M64" i="37" s="1"/>
  <c r="P63" i="37"/>
  <c r="M63" i="37"/>
  <c r="F63" i="37"/>
  <c r="F83" i="37" s="1"/>
  <c r="P60" i="37"/>
  <c r="F60" i="37"/>
  <c r="M60" i="37" s="1"/>
  <c r="P59" i="37"/>
  <c r="P58" i="37"/>
  <c r="M58" i="37"/>
  <c r="P57" i="37"/>
  <c r="P56" i="37"/>
  <c r="M56" i="37"/>
  <c r="P55" i="37"/>
  <c r="P54" i="37"/>
  <c r="M54" i="37"/>
  <c r="P53" i="37"/>
  <c r="P52" i="37"/>
  <c r="M52" i="37"/>
  <c r="P51" i="37"/>
  <c r="P50" i="37"/>
  <c r="M50" i="37"/>
  <c r="P49" i="37"/>
  <c r="P48" i="37"/>
  <c r="M48" i="37"/>
  <c r="P47" i="37"/>
  <c r="F47" i="37"/>
  <c r="M59" i="37" s="1"/>
  <c r="C47" i="37"/>
  <c r="E82" i="37" s="1"/>
  <c r="P46" i="37"/>
  <c r="F46" i="37"/>
  <c r="M46" i="37" s="1"/>
  <c r="P45" i="37"/>
  <c r="P44" i="37"/>
  <c r="P43" i="37"/>
  <c r="P42" i="37"/>
  <c r="F42" i="37"/>
  <c r="M45" i="37" s="1"/>
  <c r="P41" i="37"/>
  <c r="P40" i="37"/>
  <c r="M40" i="37"/>
  <c r="P39" i="37"/>
  <c r="P38" i="37"/>
  <c r="M38" i="37"/>
  <c r="P37" i="37"/>
  <c r="P36" i="37"/>
  <c r="M36" i="37"/>
  <c r="F36" i="37"/>
  <c r="M41" i="37" s="1"/>
  <c r="C36" i="37"/>
  <c r="P35" i="37"/>
  <c r="M35" i="37"/>
  <c r="F35" i="37"/>
  <c r="C35" i="37"/>
  <c r="P34" i="37"/>
  <c r="M34" i="37"/>
  <c r="F34" i="37"/>
  <c r="C34" i="37"/>
  <c r="C86" i="37" s="1"/>
  <c r="P33" i="37"/>
  <c r="M33" i="37"/>
  <c r="P32" i="37"/>
  <c r="P31" i="37"/>
  <c r="M31" i="37"/>
  <c r="P30" i="37"/>
  <c r="P29" i="37"/>
  <c r="M29" i="37"/>
  <c r="P28" i="37"/>
  <c r="F28" i="37"/>
  <c r="M32" i="37" s="1"/>
  <c r="P25" i="37"/>
  <c r="M25" i="37"/>
  <c r="F25" i="37"/>
  <c r="P24" i="37"/>
  <c r="M24" i="37"/>
  <c r="F24" i="37"/>
  <c r="P23" i="37"/>
  <c r="P22" i="37"/>
  <c r="P21" i="37"/>
  <c r="P20" i="37"/>
  <c r="P19" i="37"/>
  <c r="F19" i="37"/>
  <c r="M22" i="37" s="1"/>
  <c r="P18" i="37"/>
  <c r="F18" i="37"/>
  <c r="M18" i="37" s="1"/>
  <c r="P17" i="37"/>
  <c r="M17" i="37"/>
  <c r="F17" i="37"/>
  <c r="P16" i="37"/>
  <c r="M16" i="37"/>
  <c r="P15" i="37"/>
  <c r="F15" i="37"/>
  <c r="M15" i="37" s="1"/>
  <c r="P14" i="37"/>
  <c r="M14" i="37"/>
  <c r="F14" i="37"/>
  <c r="P13" i="37"/>
  <c r="M13" i="37"/>
  <c r="P12" i="37"/>
  <c r="F12" i="37"/>
  <c r="M12" i="37" s="1"/>
  <c r="F81" i="37" l="1"/>
  <c r="F87" i="37" s="1"/>
  <c r="M19" i="37"/>
  <c r="M81" i="37" s="1"/>
  <c r="M21" i="37"/>
  <c r="M23" i="37"/>
  <c r="M42" i="37"/>
  <c r="M73" i="37"/>
  <c r="M83" i="37" s="1"/>
  <c r="M75" i="37"/>
  <c r="M77" i="37"/>
  <c r="F82" i="37"/>
  <c r="I86" i="37"/>
  <c r="J87" i="37"/>
  <c r="M28" i="37"/>
  <c r="M30" i="37"/>
  <c r="M37" i="37"/>
  <c r="M39" i="37"/>
  <c r="M47" i="37"/>
  <c r="M49" i="37"/>
  <c r="M51" i="37"/>
  <c r="M53" i="37"/>
  <c r="M55" i="37"/>
  <c r="M57" i="37"/>
  <c r="M44" i="37"/>
  <c r="M20" i="37"/>
  <c r="M43" i="37"/>
  <c r="M74" i="37"/>
  <c r="M87" i="36"/>
  <c r="L87" i="36" s="1"/>
  <c r="I87" i="36"/>
  <c r="C87" i="36"/>
  <c r="M86" i="36"/>
  <c r="L86" i="36"/>
  <c r="F86" i="36"/>
  <c r="E86" i="36"/>
  <c r="H92" i="36" s="1"/>
  <c r="J83" i="36"/>
  <c r="I83" i="36"/>
  <c r="E83" i="36"/>
  <c r="J82" i="36"/>
  <c r="I82" i="36"/>
  <c r="J81" i="36"/>
  <c r="I81" i="36"/>
  <c r="J86" i="36" s="1"/>
  <c r="E81" i="36"/>
  <c r="P77" i="36"/>
  <c r="P76" i="36"/>
  <c r="P75" i="36"/>
  <c r="M75" i="36"/>
  <c r="P74" i="36"/>
  <c r="M74" i="36"/>
  <c r="P73" i="36"/>
  <c r="F73" i="36"/>
  <c r="M77" i="36" s="1"/>
  <c r="P72" i="36"/>
  <c r="F72" i="36"/>
  <c r="M72" i="36" s="1"/>
  <c r="P71" i="36"/>
  <c r="F71" i="36"/>
  <c r="M71" i="36" s="1"/>
  <c r="P70" i="36"/>
  <c r="F70" i="36"/>
  <c r="M70" i="36" s="1"/>
  <c r="P69" i="36"/>
  <c r="F69" i="36"/>
  <c r="M69" i="36" s="1"/>
  <c r="P68" i="36"/>
  <c r="M68" i="36"/>
  <c r="F68" i="36"/>
  <c r="P67" i="36"/>
  <c r="M67" i="36"/>
  <c r="F67" i="36"/>
  <c r="P66" i="36"/>
  <c r="F66" i="36"/>
  <c r="M66" i="36" s="1"/>
  <c r="P65" i="36"/>
  <c r="P64" i="36"/>
  <c r="M64" i="36"/>
  <c r="F64" i="36"/>
  <c r="M65" i="36" s="1"/>
  <c r="P63" i="36"/>
  <c r="F63" i="36"/>
  <c r="M63" i="36" s="1"/>
  <c r="P60" i="36"/>
  <c r="F60" i="36"/>
  <c r="M60" i="36" s="1"/>
  <c r="P59" i="36"/>
  <c r="P58" i="36"/>
  <c r="M58" i="36"/>
  <c r="P57" i="36"/>
  <c r="M57" i="36"/>
  <c r="P56" i="36"/>
  <c r="P55" i="36"/>
  <c r="P54" i="36"/>
  <c r="M54" i="36"/>
  <c r="P53" i="36"/>
  <c r="M53" i="36"/>
  <c r="P52" i="36"/>
  <c r="P51" i="36"/>
  <c r="P50" i="36"/>
  <c r="M50" i="36"/>
  <c r="P49" i="36"/>
  <c r="M49" i="36"/>
  <c r="P48" i="36"/>
  <c r="P47" i="36"/>
  <c r="F47" i="36"/>
  <c r="M56" i="36" s="1"/>
  <c r="C47" i="36"/>
  <c r="P46" i="36"/>
  <c r="M46" i="36"/>
  <c r="F46" i="36"/>
  <c r="P45" i="36"/>
  <c r="P44" i="36"/>
  <c r="M44" i="36"/>
  <c r="P43" i="36"/>
  <c r="M43" i="36"/>
  <c r="P42" i="36"/>
  <c r="F42" i="36"/>
  <c r="M42" i="36" s="1"/>
  <c r="P41" i="36"/>
  <c r="P40" i="36"/>
  <c r="P39" i="36"/>
  <c r="M39" i="36"/>
  <c r="P38" i="36"/>
  <c r="P37" i="36"/>
  <c r="P36" i="36"/>
  <c r="F36" i="36"/>
  <c r="M38" i="36" s="1"/>
  <c r="C36" i="36"/>
  <c r="P35" i="36"/>
  <c r="F35" i="36"/>
  <c r="M35" i="36" s="1"/>
  <c r="C35" i="36"/>
  <c r="P34" i="36"/>
  <c r="F34" i="36"/>
  <c r="M34" i="36" s="1"/>
  <c r="C34" i="36"/>
  <c r="C86" i="36" s="1"/>
  <c r="P33" i="36"/>
  <c r="P32" i="36"/>
  <c r="P31" i="36"/>
  <c r="M31" i="36"/>
  <c r="P30" i="36"/>
  <c r="M30" i="36"/>
  <c r="P29" i="36"/>
  <c r="P28" i="36"/>
  <c r="F28" i="36"/>
  <c r="F82" i="36" s="1"/>
  <c r="P25" i="36"/>
  <c r="F25" i="36"/>
  <c r="M25" i="36" s="1"/>
  <c r="P24" i="36"/>
  <c r="F24" i="36"/>
  <c r="M24" i="36" s="1"/>
  <c r="P23" i="36"/>
  <c r="P22" i="36"/>
  <c r="M22" i="36"/>
  <c r="P21" i="36"/>
  <c r="P20" i="36"/>
  <c r="P19" i="36"/>
  <c r="F19" i="36"/>
  <c r="M21" i="36" s="1"/>
  <c r="P18" i="36"/>
  <c r="M18" i="36"/>
  <c r="F18" i="36"/>
  <c r="P17" i="36"/>
  <c r="M17" i="36"/>
  <c r="F17" i="36"/>
  <c r="P16" i="36"/>
  <c r="M16" i="36"/>
  <c r="P15" i="36"/>
  <c r="M15" i="36"/>
  <c r="F15" i="36"/>
  <c r="P14" i="36"/>
  <c r="M14" i="36"/>
  <c r="F14" i="36"/>
  <c r="P13" i="36"/>
  <c r="M13" i="36"/>
  <c r="P12" i="36"/>
  <c r="M12" i="36"/>
  <c r="F12" i="36"/>
  <c r="M87" i="35"/>
  <c r="L87" i="35"/>
  <c r="I87" i="35"/>
  <c r="C87" i="35"/>
  <c r="M86" i="35"/>
  <c r="L86" i="35"/>
  <c r="F86" i="35"/>
  <c r="E86" i="35" s="1"/>
  <c r="H92" i="35" s="1"/>
  <c r="J83" i="35"/>
  <c r="I83" i="35"/>
  <c r="E83" i="35"/>
  <c r="J82" i="35"/>
  <c r="I82" i="35"/>
  <c r="J81" i="35"/>
  <c r="I81" i="35"/>
  <c r="J87" i="35" s="1"/>
  <c r="E81" i="35"/>
  <c r="P77" i="35"/>
  <c r="P76" i="35"/>
  <c r="M76" i="35"/>
  <c r="P75" i="35"/>
  <c r="M75" i="35"/>
  <c r="P74" i="35"/>
  <c r="P73" i="35"/>
  <c r="F73" i="35"/>
  <c r="M74" i="35" s="1"/>
  <c r="P72" i="35"/>
  <c r="F72" i="35"/>
  <c r="M72" i="35" s="1"/>
  <c r="P71" i="35"/>
  <c r="F71" i="35"/>
  <c r="M71" i="35" s="1"/>
  <c r="P70" i="35"/>
  <c r="F70" i="35"/>
  <c r="M70" i="35" s="1"/>
  <c r="P69" i="35"/>
  <c r="F69" i="35"/>
  <c r="M69" i="35" s="1"/>
  <c r="P68" i="35"/>
  <c r="M68" i="35"/>
  <c r="F68" i="35"/>
  <c r="P67" i="35"/>
  <c r="F67" i="35"/>
  <c r="M67" i="35" s="1"/>
  <c r="P66" i="35"/>
  <c r="M66" i="35"/>
  <c r="F66" i="35"/>
  <c r="P65" i="35"/>
  <c r="P64" i="35"/>
  <c r="F64" i="35"/>
  <c r="M65" i="35" s="1"/>
  <c r="P63" i="35"/>
  <c r="M63" i="35"/>
  <c r="F63" i="35"/>
  <c r="P60" i="35"/>
  <c r="F60" i="35"/>
  <c r="M60" i="35" s="1"/>
  <c r="P59" i="35"/>
  <c r="P58" i="35"/>
  <c r="M58" i="35"/>
  <c r="P57" i="35"/>
  <c r="P56" i="35"/>
  <c r="P55" i="35"/>
  <c r="P54" i="35"/>
  <c r="M54" i="35"/>
  <c r="P53" i="35"/>
  <c r="P52" i="35"/>
  <c r="P51" i="35"/>
  <c r="P50" i="35"/>
  <c r="M50" i="35"/>
  <c r="P49" i="35"/>
  <c r="P48" i="35"/>
  <c r="P47" i="35"/>
  <c r="F47" i="35"/>
  <c r="M51" i="35" s="1"/>
  <c r="C47" i="35"/>
  <c r="P46" i="35"/>
  <c r="M46" i="35"/>
  <c r="F46" i="35"/>
  <c r="P45" i="35"/>
  <c r="M45" i="35"/>
  <c r="P44" i="35"/>
  <c r="M44" i="35"/>
  <c r="P43" i="35"/>
  <c r="M43" i="35"/>
  <c r="P42" i="35"/>
  <c r="F42" i="35"/>
  <c r="M42" i="35" s="1"/>
  <c r="P41" i="35"/>
  <c r="M41" i="35"/>
  <c r="P40" i="35"/>
  <c r="M40" i="35"/>
  <c r="P39" i="35"/>
  <c r="M39" i="35"/>
  <c r="P38" i="35"/>
  <c r="P37" i="35"/>
  <c r="M37" i="35"/>
  <c r="P36" i="35"/>
  <c r="M36" i="35"/>
  <c r="F36" i="35"/>
  <c r="M38" i="35" s="1"/>
  <c r="C36" i="35"/>
  <c r="P35" i="35"/>
  <c r="F35" i="35"/>
  <c r="M35" i="35" s="1"/>
  <c r="C35" i="35"/>
  <c r="P34" i="35"/>
  <c r="M34" i="35"/>
  <c r="F34" i="35"/>
  <c r="C34" i="35"/>
  <c r="C86" i="35" s="1"/>
  <c r="P33" i="35"/>
  <c r="P32" i="35"/>
  <c r="P31" i="35"/>
  <c r="M31" i="35"/>
  <c r="P30" i="35"/>
  <c r="P29" i="35"/>
  <c r="P28" i="35"/>
  <c r="F28" i="35"/>
  <c r="M30" i="35" s="1"/>
  <c r="P25" i="35"/>
  <c r="F25" i="35"/>
  <c r="M25" i="35" s="1"/>
  <c r="P24" i="35"/>
  <c r="F24" i="35"/>
  <c r="M24" i="35" s="1"/>
  <c r="P23" i="35"/>
  <c r="P22" i="35"/>
  <c r="P21" i="35"/>
  <c r="P20" i="35"/>
  <c r="P19" i="35"/>
  <c r="F19" i="35"/>
  <c r="M22" i="35" s="1"/>
  <c r="P18" i="35"/>
  <c r="M18" i="35"/>
  <c r="F18" i="35"/>
  <c r="P17" i="35"/>
  <c r="F17" i="35"/>
  <c r="M17" i="35" s="1"/>
  <c r="P16" i="35"/>
  <c r="M16" i="35"/>
  <c r="P15" i="35"/>
  <c r="M15" i="35"/>
  <c r="F15" i="35"/>
  <c r="P14" i="35"/>
  <c r="F14" i="35"/>
  <c r="M14" i="35" s="1"/>
  <c r="P13" i="35"/>
  <c r="M13" i="35"/>
  <c r="P12" i="35"/>
  <c r="M12" i="35"/>
  <c r="F12" i="35"/>
  <c r="M87" i="34"/>
  <c r="L87" i="34"/>
  <c r="C87" i="34"/>
  <c r="M86" i="34"/>
  <c r="L86" i="34"/>
  <c r="F86" i="34"/>
  <c r="E86" i="34" s="1"/>
  <c r="H92" i="34" s="1"/>
  <c r="J83" i="34"/>
  <c r="I83" i="34"/>
  <c r="E83" i="34"/>
  <c r="J82" i="34"/>
  <c r="I82" i="34"/>
  <c r="J81" i="34"/>
  <c r="J86" i="34" s="1"/>
  <c r="I81" i="34"/>
  <c r="J87" i="34" s="1"/>
  <c r="E81" i="34"/>
  <c r="P77" i="34"/>
  <c r="P76" i="34"/>
  <c r="M76" i="34"/>
  <c r="P75" i="34"/>
  <c r="P74" i="34"/>
  <c r="P73" i="34"/>
  <c r="F73" i="34"/>
  <c r="M75" i="34" s="1"/>
  <c r="P72" i="34"/>
  <c r="M72" i="34"/>
  <c r="F72" i="34"/>
  <c r="P71" i="34"/>
  <c r="F71" i="34"/>
  <c r="M71" i="34" s="1"/>
  <c r="P70" i="34"/>
  <c r="F70" i="34"/>
  <c r="M70" i="34" s="1"/>
  <c r="P69" i="34"/>
  <c r="F69" i="34"/>
  <c r="M69" i="34" s="1"/>
  <c r="P68" i="34"/>
  <c r="F68" i="34"/>
  <c r="M68" i="34" s="1"/>
  <c r="P67" i="34"/>
  <c r="F67" i="34"/>
  <c r="M67" i="34" s="1"/>
  <c r="P66" i="34"/>
  <c r="M66" i="34"/>
  <c r="F66" i="34"/>
  <c r="P65" i="34"/>
  <c r="P64" i="34"/>
  <c r="F64" i="34"/>
  <c r="M64" i="34" s="1"/>
  <c r="P63" i="34"/>
  <c r="M63" i="34"/>
  <c r="F63" i="34"/>
  <c r="P60" i="34"/>
  <c r="F60" i="34"/>
  <c r="M60" i="34" s="1"/>
  <c r="P59" i="34"/>
  <c r="M59" i="34"/>
  <c r="P58" i="34"/>
  <c r="P57" i="34"/>
  <c r="P56" i="34"/>
  <c r="M56" i="34"/>
  <c r="P55" i="34"/>
  <c r="M55" i="34"/>
  <c r="P54" i="34"/>
  <c r="P53" i="34"/>
  <c r="P52" i="34"/>
  <c r="M52" i="34"/>
  <c r="P51" i="34"/>
  <c r="M51" i="34"/>
  <c r="P50" i="34"/>
  <c r="P49" i="34"/>
  <c r="P48" i="34"/>
  <c r="M48" i="34"/>
  <c r="P47" i="34"/>
  <c r="M47" i="34"/>
  <c r="F47" i="34"/>
  <c r="M58" i="34" s="1"/>
  <c r="C47" i="34"/>
  <c r="P46" i="34"/>
  <c r="F46" i="34"/>
  <c r="M46" i="34" s="1"/>
  <c r="P45" i="34"/>
  <c r="M45" i="34"/>
  <c r="P44" i="34"/>
  <c r="P43" i="34"/>
  <c r="P42" i="34"/>
  <c r="F42" i="34"/>
  <c r="M44" i="34" s="1"/>
  <c r="P41" i="34"/>
  <c r="M41" i="34"/>
  <c r="P40" i="34"/>
  <c r="M40" i="34"/>
  <c r="P39" i="34"/>
  <c r="M39" i="34"/>
  <c r="P38" i="34"/>
  <c r="M38" i="34"/>
  <c r="P37" i="34"/>
  <c r="M37" i="34"/>
  <c r="P36" i="34"/>
  <c r="M36" i="34"/>
  <c r="F36" i="34"/>
  <c r="C36" i="34"/>
  <c r="P35" i="34"/>
  <c r="F35" i="34"/>
  <c r="F82" i="34" s="1"/>
  <c r="C35" i="34"/>
  <c r="E82" i="34" s="1"/>
  <c r="P34" i="34"/>
  <c r="M34" i="34"/>
  <c r="F34" i="34"/>
  <c r="C34" i="34"/>
  <c r="C86" i="34" s="1"/>
  <c r="P33" i="34"/>
  <c r="M33" i="34"/>
  <c r="P32" i="34"/>
  <c r="M32" i="34"/>
  <c r="P31" i="34"/>
  <c r="P30" i="34"/>
  <c r="P29" i="34"/>
  <c r="M29" i="34"/>
  <c r="P28" i="34"/>
  <c r="M28" i="34"/>
  <c r="F28" i="34"/>
  <c r="M31" i="34" s="1"/>
  <c r="P25" i="34"/>
  <c r="F25" i="34"/>
  <c r="M25" i="34" s="1"/>
  <c r="P24" i="34"/>
  <c r="F24" i="34"/>
  <c r="M24" i="34" s="1"/>
  <c r="P23" i="34"/>
  <c r="P22" i="34"/>
  <c r="P21" i="34"/>
  <c r="M21" i="34"/>
  <c r="P20" i="34"/>
  <c r="M20" i="34"/>
  <c r="P19" i="34"/>
  <c r="F19" i="34"/>
  <c r="M23" i="34" s="1"/>
  <c r="P18" i="34"/>
  <c r="F18" i="34"/>
  <c r="M18" i="34" s="1"/>
  <c r="P17" i="34"/>
  <c r="F17" i="34"/>
  <c r="M17" i="34" s="1"/>
  <c r="P16" i="34"/>
  <c r="P15" i="34"/>
  <c r="F15" i="34"/>
  <c r="M16" i="34" s="1"/>
  <c r="P14" i="34"/>
  <c r="F14" i="34"/>
  <c r="F81" i="34" s="1"/>
  <c r="P13" i="34"/>
  <c r="M13" i="34"/>
  <c r="P12" i="34"/>
  <c r="F12" i="34"/>
  <c r="M12" i="34" s="1"/>
  <c r="M87" i="33"/>
  <c r="L87" i="33" s="1"/>
  <c r="C87" i="33"/>
  <c r="M86" i="33"/>
  <c r="L86" i="33" s="1"/>
  <c r="H92" i="33" s="1"/>
  <c r="F86" i="33"/>
  <c r="E86" i="33"/>
  <c r="J83" i="33"/>
  <c r="I83" i="33"/>
  <c r="E83" i="33"/>
  <c r="J82" i="33"/>
  <c r="I82" i="33"/>
  <c r="E82" i="33"/>
  <c r="J81" i="33"/>
  <c r="I81" i="33"/>
  <c r="J86" i="33" s="1"/>
  <c r="E81" i="33"/>
  <c r="P77" i="33"/>
  <c r="P76" i="33"/>
  <c r="P75" i="33"/>
  <c r="P74" i="33"/>
  <c r="P73" i="33"/>
  <c r="F73" i="33"/>
  <c r="M76" i="33" s="1"/>
  <c r="P72" i="33"/>
  <c r="F72" i="33"/>
  <c r="M72" i="33" s="1"/>
  <c r="P71" i="33"/>
  <c r="F71" i="33"/>
  <c r="M71" i="33" s="1"/>
  <c r="P70" i="33"/>
  <c r="M70" i="33"/>
  <c r="F70" i="33"/>
  <c r="P69" i="33"/>
  <c r="F69" i="33"/>
  <c r="M69" i="33" s="1"/>
  <c r="P68" i="33"/>
  <c r="F68" i="33"/>
  <c r="M68" i="33" s="1"/>
  <c r="P67" i="33"/>
  <c r="F67" i="33"/>
  <c r="M67" i="33" s="1"/>
  <c r="P66" i="33"/>
  <c r="F66" i="33"/>
  <c r="M66" i="33" s="1"/>
  <c r="P65" i="33"/>
  <c r="M65" i="33"/>
  <c r="P64" i="33"/>
  <c r="F64" i="33"/>
  <c r="M64" i="33" s="1"/>
  <c r="P63" i="33"/>
  <c r="F63" i="33"/>
  <c r="F83" i="33" s="1"/>
  <c r="P60" i="33"/>
  <c r="F60" i="33"/>
  <c r="M60" i="33" s="1"/>
  <c r="P59" i="33"/>
  <c r="P58" i="33"/>
  <c r="P57" i="33"/>
  <c r="M57" i="33"/>
  <c r="P56" i="33"/>
  <c r="M56" i="33"/>
  <c r="P55" i="33"/>
  <c r="P54" i="33"/>
  <c r="P53" i="33"/>
  <c r="M53" i="33"/>
  <c r="P52" i="33"/>
  <c r="M52" i="33"/>
  <c r="P51" i="33"/>
  <c r="P50" i="33"/>
  <c r="P49" i="33"/>
  <c r="M49" i="33"/>
  <c r="P48" i="33"/>
  <c r="M48" i="33"/>
  <c r="P47" i="33"/>
  <c r="F47" i="33"/>
  <c r="M59" i="33" s="1"/>
  <c r="C47" i="33"/>
  <c r="P46" i="33"/>
  <c r="F46" i="33"/>
  <c r="M46" i="33" s="1"/>
  <c r="P45" i="33"/>
  <c r="P44" i="33"/>
  <c r="P43" i="33"/>
  <c r="P42" i="33"/>
  <c r="F42" i="33"/>
  <c r="M45" i="33" s="1"/>
  <c r="P41" i="33"/>
  <c r="P40" i="33"/>
  <c r="P39" i="33"/>
  <c r="M39" i="33"/>
  <c r="P38" i="33"/>
  <c r="M38" i="33"/>
  <c r="P37" i="33"/>
  <c r="P36" i="33"/>
  <c r="F36" i="33"/>
  <c r="M41" i="33" s="1"/>
  <c r="C36" i="33"/>
  <c r="P35" i="33"/>
  <c r="M35" i="33"/>
  <c r="F35" i="33"/>
  <c r="C35" i="33"/>
  <c r="P34" i="33"/>
  <c r="F34" i="33"/>
  <c r="M34" i="33" s="1"/>
  <c r="C34" i="33"/>
  <c r="C86" i="33" s="1"/>
  <c r="P33" i="33"/>
  <c r="M33" i="33"/>
  <c r="P32" i="33"/>
  <c r="P31" i="33"/>
  <c r="P30" i="33"/>
  <c r="M30" i="33"/>
  <c r="P29" i="33"/>
  <c r="M29" i="33"/>
  <c r="P28" i="33"/>
  <c r="F28" i="33"/>
  <c r="M32" i="33" s="1"/>
  <c r="P25" i="33"/>
  <c r="F25" i="33"/>
  <c r="M25" i="33" s="1"/>
  <c r="P24" i="33"/>
  <c r="M24" i="33"/>
  <c r="F24" i="33"/>
  <c r="P23" i="33"/>
  <c r="M23" i="33"/>
  <c r="P22" i="33"/>
  <c r="M22" i="33"/>
  <c r="P21" i="33"/>
  <c r="M21" i="33"/>
  <c r="P20" i="33"/>
  <c r="M20" i="33"/>
  <c r="P19" i="33"/>
  <c r="M19" i="33"/>
  <c r="F19" i="33"/>
  <c r="P18" i="33"/>
  <c r="F18" i="33"/>
  <c r="M18" i="33" s="1"/>
  <c r="P17" i="33"/>
  <c r="F17" i="33"/>
  <c r="M17" i="33" s="1"/>
  <c r="P16" i="33"/>
  <c r="P15" i="33"/>
  <c r="F15" i="33"/>
  <c r="M15" i="33" s="1"/>
  <c r="P14" i="33"/>
  <c r="F14" i="33"/>
  <c r="M14" i="33" s="1"/>
  <c r="P13" i="33"/>
  <c r="M13" i="33"/>
  <c r="P12" i="33"/>
  <c r="F12" i="33"/>
  <c r="M12" i="33" s="1"/>
  <c r="E87" i="37" l="1"/>
  <c r="H93" i="37" s="1"/>
  <c r="H7" i="37" s="1"/>
  <c r="M82" i="37"/>
  <c r="H7" i="35"/>
  <c r="F81" i="35"/>
  <c r="F87" i="35" s="1"/>
  <c r="E87" i="35" s="1"/>
  <c r="H93" i="35" s="1"/>
  <c r="F82" i="33"/>
  <c r="M23" i="35"/>
  <c r="M35" i="34"/>
  <c r="M32" i="35"/>
  <c r="F83" i="35"/>
  <c r="M43" i="33"/>
  <c r="M42" i="34"/>
  <c r="M64" i="35"/>
  <c r="M83" i="35" s="1"/>
  <c r="I86" i="36"/>
  <c r="J87" i="36"/>
  <c r="M16" i="33"/>
  <c r="M81" i="33" s="1"/>
  <c r="M31" i="33"/>
  <c r="M36" i="33"/>
  <c r="M40" i="33"/>
  <c r="M50" i="33"/>
  <c r="M54" i="33"/>
  <c r="M58" i="33"/>
  <c r="M63" i="33"/>
  <c r="M83" i="33" s="1"/>
  <c r="F81" i="33"/>
  <c r="F87" i="33" s="1"/>
  <c r="I87" i="33"/>
  <c r="M15" i="34"/>
  <c r="M30" i="34"/>
  <c r="M82" i="34" s="1"/>
  <c r="M49" i="34"/>
  <c r="M53" i="34"/>
  <c r="M57" i="34"/>
  <c r="M29" i="35"/>
  <c r="M33" i="35"/>
  <c r="M48" i="35"/>
  <c r="M52" i="35"/>
  <c r="M56" i="35"/>
  <c r="E82" i="35"/>
  <c r="M28" i="36"/>
  <c r="M32" i="36"/>
  <c r="M37" i="36"/>
  <c r="M41" i="36"/>
  <c r="M47" i="36"/>
  <c r="M51" i="36"/>
  <c r="M55" i="36"/>
  <c r="M59" i="36"/>
  <c r="F83" i="36"/>
  <c r="M42" i="33"/>
  <c r="M14" i="34"/>
  <c r="M81" i="34" s="1"/>
  <c r="J86" i="35"/>
  <c r="M36" i="36"/>
  <c r="M40" i="36"/>
  <c r="M74" i="33"/>
  <c r="M65" i="34"/>
  <c r="M44" i="33"/>
  <c r="M75" i="33"/>
  <c r="I86" i="33"/>
  <c r="J87" i="33"/>
  <c r="M22" i="34"/>
  <c r="M43" i="34"/>
  <c r="M74" i="34"/>
  <c r="M21" i="35"/>
  <c r="M73" i="35"/>
  <c r="M77" i="35"/>
  <c r="F82" i="35"/>
  <c r="M20" i="36"/>
  <c r="M45" i="36"/>
  <c r="M76" i="36"/>
  <c r="M77" i="33"/>
  <c r="M28" i="35"/>
  <c r="M47" i="35"/>
  <c r="M55" i="35"/>
  <c r="M59" i="35"/>
  <c r="M19" i="36"/>
  <c r="M81" i="36" s="1"/>
  <c r="M23" i="36"/>
  <c r="M28" i="33"/>
  <c r="M37" i="33"/>
  <c r="M47" i="33"/>
  <c r="M51" i="33"/>
  <c r="M55" i="33"/>
  <c r="M50" i="34"/>
  <c r="M54" i="34"/>
  <c r="I87" i="34"/>
  <c r="M49" i="35"/>
  <c r="M53" i="35"/>
  <c r="M57" i="35"/>
  <c r="M29" i="36"/>
  <c r="M33" i="36"/>
  <c r="M48" i="36"/>
  <c r="M52" i="36"/>
  <c r="E82" i="36"/>
  <c r="F83" i="34"/>
  <c r="F87" i="34" s="1"/>
  <c r="E87" i="34" s="1"/>
  <c r="H93" i="34" s="1"/>
  <c r="H7" i="34" s="1"/>
  <c r="M73" i="33"/>
  <c r="M19" i="35"/>
  <c r="I86" i="35"/>
  <c r="F81" i="36"/>
  <c r="F87" i="36" s="1"/>
  <c r="E87" i="36" s="1"/>
  <c r="H93" i="36" s="1"/>
  <c r="H7" i="36" s="1"/>
  <c r="M73" i="34"/>
  <c r="M83" i="34" s="1"/>
  <c r="M77" i="34"/>
  <c r="M20" i="35"/>
  <c r="M81" i="35" s="1"/>
  <c r="M19" i="34"/>
  <c r="I86" i="34"/>
  <c r="M73" i="36"/>
  <c r="M83" i="36" s="1"/>
  <c r="E87" i="33" l="1"/>
  <c r="H93" i="33" s="1"/>
  <c r="H7" i="33" s="1"/>
  <c r="M82" i="36"/>
  <c r="M82" i="35"/>
  <c r="M82" i="33"/>
  <c r="M87" i="29" l="1"/>
  <c r="L87" i="29"/>
  <c r="I87" i="29"/>
  <c r="C87" i="29"/>
  <c r="M86" i="29"/>
  <c r="L86" i="29" s="1"/>
  <c r="F86" i="29"/>
  <c r="E86" i="29" s="1"/>
  <c r="H92" i="29" s="1"/>
  <c r="J83" i="29"/>
  <c r="I83" i="29"/>
  <c r="E83" i="29"/>
  <c r="J82" i="29"/>
  <c r="I82" i="29"/>
  <c r="J86" i="29" s="1"/>
  <c r="J81" i="29"/>
  <c r="I81" i="29"/>
  <c r="J87" i="29" s="1"/>
  <c r="E81" i="29"/>
  <c r="P77" i="29"/>
  <c r="P76" i="29"/>
  <c r="P75" i="29"/>
  <c r="P74" i="29"/>
  <c r="P73" i="29"/>
  <c r="F73" i="29"/>
  <c r="M77" i="29" s="1"/>
  <c r="P72" i="29"/>
  <c r="M72" i="29"/>
  <c r="F72" i="29"/>
  <c r="P71" i="29"/>
  <c r="F71" i="29"/>
  <c r="M71" i="29" s="1"/>
  <c r="P70" i="29"/>
  <c r="M70" i="29"/>
  <c r="F70" i="29"/>
  <c r="P69" i="29"/>
  <c r="F69" i="29"/>
  <c r="M69" i="29" s="1"/>
  <c r="P68" i="29"/>
  <c r="M68" i="29"/>
  <c r="F68" i="29"/>
  <c r="P67" i="29"/>
  <c r="F67" i="29"/>
  <c r="M67" i="29" s="1"/>
  <c r="P66" i="29"/>
  <c r="M66" i="29"/>
  <c r="F66" i="29"/>
  <c r="P65" i="29"/>
  <c r="P64" i="29"/>
  <c r="F64" i="29"/>
  <c r="M65" i="29" s="1"/>
  <c r="P63" i="29"/>
  <c r="M63" i="29"/>
  <c r="F63" i="29"/>
  <c r="P60" i="29"/>
  <c r="F60" i="29"/>
  <c r="M60" i="29" s="1"/>
  <c r="P59" i="29"/>
  <c r="M59" i="29"/>
  <c r="P58" i="29"/>
  <c r="M58" i="29"/>
  <c r="P57" i="29"/>
  <c r="M57" i="29"/>
  <c r="P56" i="29"/>
  <c r="M56" i="29"/>
  <c r="P55" i="29"/>
  <c r="M55" i="29"/>
  <c r="P54" i="29"/>
  <c r="M54" i="29"/>
  <c r="P53" i="29"/>
  <c r="M53" i="29"/>
  <c r="P52" i="29"/>
  <c r="M52" i="29"/>
  <c r="P51" i="29"/>
  <c r="M51" i="29"/>
  <c r="P50" i="29"/>
  <c r="M50" i="29"/>
  <c r="P49" i="29"/>
  <c r="M49" i="29"/>
  <c r="P48" i="29"/>
  <c r="M48" i="29"/>
  <c r="P47" i="29"/>
  <c r="M47" i="29"/>
  <c r="F47" i="29"/>
  <c r="C47" i="29"/>
  <c r="P46" i="29"/>
  <c r="M46" i="29"/>
  <c r="F46" i="29"/>
  <c r="P45" i="29"/>
  <c r="P44" i="29"/>
  <c r="P43" i="29"/>
  <c r="P42" i="29"/>
  <c r="F42" i="29"/>
  <c r="M44" i="29" s="1"/>
  <c r="P41" i="29"/>
  <c r="M41" i="29"/>
  <c r="P40" i="29"/>
  <c r="M40" i="29"/>
  <c r="P39" i="29"/>
  <c r="M39" i="29"/>
  <c r="P38" i="29"/>
  <c r="M38" i="29"/>
  <c r="P37" i="29"/>
  <c r="M37" i="29"/>
  <c r="P36" i="29"/>
  <c r="M36" i="29"/>
  <c r="F36" i="29"/>
  <c r="C36" i="29"/>
  <c r="P35" i="29"/>
  <c r="M35" i="29"/>
  <c r="F35" i="29"/>
  <c r="C35" i="29"/>
  <c r="P34" i="29"/>
  <c r="M34" i="29"/>
  <c r="F34" i="29"/>
  <c r="C34" i="29"/>
  <c r="E82" i="29" s="1"/>
  <c r="P33" i="29"/>
  <c r="M33" i="29"/>
  <c r="P32" i="29"/>
  <c r="M32" i="29"/>
  <c r="P31" i="29"/>
  <c r="M31" i="29"/>
  <c r="P30" i="29"/>
  <c r="M30" i="29"/>
  <c r="P29" i="29"/>
  <c r="M29" i="29"/>
  <c r="P28" i="29"/>
  <c r="M28" i="29"/>
  <c r="F28" i="29"/>
  <c r="F82" i="29" s="1"/>
  <c r="P25" i="29"/>
  <c r="F25" i="29"/>
  <c r="M25" i="29" s="1"/>
  <c r="P24" i="29"/>
  <c r="M24" i="29"/>
  <c r="F24" i="29"/>
  <c r="P23" i="29"/>
  <c r="P22" i="29"/>
  <c r="P21" i="29"/>
  <c r="P20" i="29"/>
  <c r="P19" i="29"/>
  <c r="F19" i="29"/>
  <c r="M23" i="29" s="1"/>
  <c r="P18" i="29"/>
  <c r="M18" i="29"/>
  <c r="F18" i="29"/>
  <c r="P17" i="29"/>
  <c r="F17" i="29"/>
  <c r="M17" i="29" s="1"/>
  <c r="P16" i="29"/>
  <c r="M16" i="29"/>
  <c r="P15" i="29"/>
  <c r="M15" i="29"/>
  <c r="F15" i="29"/>
  <c r="P14" i="29"/>
  <c r="F14" i="29"/>
  <c r="F81" i="29" s="1"/>
  <c r="P13" i="29"/>
  <c r="M13" i="29"/>
  <c r="P12" i="29"/>
  <c r="M12" i="29"/>
  <c r="F12" i="29"/>
  <c r="M87" i="28"/>
  <c r="L87" i="28"/>
  <c r="C87" i="28"/>
  <c r="M86" i="28"/>
  <c r="L86" i="28"/>
  <c r="F86" i="28"/>
  <c r="E86" i="28"/>
  <c r="H92" i="28" s="1"/>
  <c r="J83" i="28"/>
  <c r="I83" i="28"/>
  <c r="E83" i="28"/>
  <c r="J82" i="28"/>
  <c r="I82" i="28"/>
  <c r="J86" i="28" s="1"/>
  <c r="J81" i="28"/>
  <c r="I81" i="28"/>
  <c r="J87" i="28" s="1"/>
  <c r="E81" i="28"/>
  <c r="P77" i="28"/>
  <c r="P76" i="28"/>
  <c r="M76" i="28"/>
  <c r="P75" i="28"/>
  <c r="P74" i="28"/>
  <c r="M74" i="28"/>
  <c r="P73" i="28"/>
  <c r="F73" i="28"/>
  <c r="M77" i="28" s="1"/>
  <c r="P72" i="28"/>
  <c r="M72" i="28"/>
  <c r="F72" i="28"/>
  <c r="P71" i="28"/>
  <c r="F71" i="28"/>
  <c r="M71" i="28" s="1"/>
  <c r="P70" i="28"/>
  <c r="F70" i="28"/>
  <c r="M70" i="28" s="1"/>
  <c r="P69" i="28"/>
  <c r="F69" i="28"/>
  <c r="M69" i="28" s="1"/>
  <c r="P68" i="28"/>
  <c r="M68" i="28"/>
  <c r="F68" i="28"/>
  <c r="P67" i="28"/>
  <c r="F67" i="28"/>
  <c r="M67" i="28" s="1"/>
  <c r="P66" i="28"/>
  <c r="F66" i="28"/>
  <c r="M66" i="28" s="1"/>
  <c r="P65" i="28"/>
  <c r="P64" i="28"/>
  <c r="F64" i="28"/>
  <c r="M65" i="28" s="1"/>
  <c r="P63" i="28"/>
  <c r="F63" i="28"/>
  <c r="M63" i="28" s="1"/>
  <c r="P60" i="28"/>
  <c r="F60" i="28"/>
  <c r="M60" i="28" s="1"/>
  <c r="P59" i="28"/>
  <c r="M59" i="28"/>
  <c r="P58" i="28"/>
  <c r="P57" i="28"/>
  <c r="M57" i="28"/>
  <c r="P56" i="28"/>
  <c r="P55" i="28"/>
  <c r="M55" i="28"/>
  <c r="P54" i="28"/>
  <c r="P53" i="28"/>
  <c r="M53" i="28"/>
  <c r="P52" i="28"/>
  <c r="P51" i="28"/>
  <c r="M51" i="28"/>
  <c r="P50" i="28"/>
  <c r="P49" i="28"/>
  <c r="M49" i="28"/>
  <c r="P48" i="28"/>
  <c r="P47" i="28"/>
  <c r="M47" i="28"/>
  <c r="F47" i="28"/>
  <c r="M58" i="28" s="1"/>
  <c r="C47" i="28"/>
  <c r="P46" i="28"/>
  <c r="M46" i="28"/>
  <c r="F46" i="28"/>
  <c r="P45" i="28"/>
  <c r="M45" i="28"/>
  <c r="P44" i="28"/>
  <c r="M44" i="28"/>
  <c r="P43" i="28"/>
  <c r="M43" i="28"/>
  <c r="P42" i="28"/>
  <c r="M42" i="28"/>
  <c r="F42" i="28"/>
  <c r="P41" i="28"/>
  <c r="M41" i="28"/>
  <c r="P40" i="28"/>
  <c r="P39" i="28"/>
  <c r="M39" i="28"/>
  <c r="P38" i="28"/>
  <c r="P37" i="28"/>
  <c r="M37" i="28"/>
  <c r="P36" i="28"/>
  <c r="F36" i="28"/>
  <c r="M40" i="28" s="1"/>
  <c r="C36" i="28"/>
  <c r="P35" i="28"/>
  <c r="F35" i="28"/>
  <c r="M35" i="28" s="1"/>
  <c r="C35" i="28"/>
  <c r="P34" i="28"/>
  <c r="F34" i="28"/>
  <c r="M34" i="28" s="1"/>
  <c r="C34" i="28"/>
  <c r="E82" i="28" s="1"/>
  <c r="P33" i="28"/>
  <c r="P32" i="28"/>
  <c r="M32" i="28"/>
  <c r="P31" i="28"/>
  <c r="P30" i="28"/>
  <c r="M30" i="28"/>
  <c r="P29" i="28"/>
  <c r="P28" i="28"/>
  <c r="M28" i="28"/>
  <c r="F28" i="28"/>
  <c r="F82" i="28" s="1"/>
  <c r="P25" i="28"/>
  <c r="F25" i="28"/>
  <c r="M25" i="28" s="1"/>
  <c r="P24" i="28"/>
  <c r="F24" i="28"/>
  <c r="M24" i="28" s="1"/>
  <c r="P23" i="28"/>
  <c r="M23" i="28"/>
  <c r="P22" i="28"/>
  <c r="M22" i="28"/>
  <c r="P21" i="28"/>
  <c r="M21" i="28"/>
  <c r="P20" i="28"/>
  <c r="M20" i="28"/>
  <c r="P19" i="28"/>
  <c r="M19" i="28"/>
  <c r="F19" i="28"/>
  <c r="P18" i="28"/>
  <c r="M18" i="28"/>
  <c r="F18" i="28"/>
  <c r="P17" i="28"/>
  <c r="F17" i="28"/>
  <c r="M17" i="28" s="1"/>
  <c r="P16" i="28"/>
  <c r="P15" i="28"/>
  <c r="M15" i="28"/>
  <c r="F15" i="28"/>
  <c r="M16" i="28" s="1"/>
  <c r="P14" i="28"/>
  <c r="F14" i="28"/>
  <c r="M14" i="28" s="1"/>
  <c r="M81" i="28" s="1"/>
  <c r="P13" i="28"/>
  <c r="M13" i="28"/>
  <c r="P12" i="28"/>
  <c r="M12" i="28"/>
  <c r="F12" i="28"/>
  <c r="F83" i="29" l="1"/>
  <c r="F87" i="29" s="1"/>
  <c r="E87" i="29" s="1"/>
  <c r="H93" i="29" s="1"/>
  <c r="H7" i="29" s="1"/>
  <c r="C86" i="29"/>
  <c r="M14" i="29"/>
  <c r="M20" i="29"/>
  <c r="M81" i="29" s="1"/>
  <c r="M22" i="29"/>
  <c r="M43" i="29"/>
  <c r="M45" i="29"/>
  <c r="M64" i="29"/>
  <c r="M83" i="29" s="1"/>
  <c r="M74" i="29"/>
  <c r="M76" i="29"/>
  <c r="M19" i="29"/>
  <c r="M21" i="29"/>
  <c r="M42" i="29"/>
  <c r="M82" i="29" s="1"/>
  <c r="M73" i="29"/>
  <c r="M75" i="29"/>
  <c r="I86" i="29"/>
  <c r="C86" i="28"/>
  <c r="M64" i="28"/>
  <c r="M83" i="28" s="1"/>
  <c r="M29" i="28"/>
  <c r="M31" i="28"/>
  <c r="M82" i="28" s="1"/>
  <c r="M33" i="28"/>
  <c r="M36" i="28"/>
  <c r="M38" i="28"/>
  <c r="M48" i="28"/>
  <c r="M50" i="28"/>
  <c r="M52" i="28"/>
  <c r="M54" i="28"/>
  <c r="M56" i="28"/>
  <c r="F81" i="28"/>
  <c r="F87" i="28" s="1"/>
  <c r="E87" i="28" s="1"/>
  <c r="H93" i="28" s="1"/>
  <c r="H7" i="28" s="1"/>
  <c r="I87" i="28"/>
  <c r="F83" i="28"/>
  <c r="M73" i="28"/>
  <c r="M75" i="28"/>
  <c r="I86" i="28"/>
  <c r="M87" i="27"/>
  <c r="L87" i="27" s="1"/>
  <c r="C87" i="27"/>
  <c r="M86" i="27"/>
  <c r="L86" i="27"/>
  <c r="F86" i="27"/>
  <c r="E86" i="27"/>
  <c r="J83" i="27"/>
  <c r="I83" i="27"/>
  <c r="E83" i="27"/>
  <c r="J82" i="27"/>
  <c r="I82" i="27"/>
  <c r="J81" i="27"/>
  <c r="I81" i="27"/>
  <c r="J87" i="27" s="1"/>
  <c r="E81" i="27"/>
  <c r="P77" i="27"/>
  <c r="P76" i="27"/>
  <c r="P75" i="27"/>
  <c r="P74" i="27"/>
  <c r="P73" i="27"/>
  <c r="F73" i="27"/>
  <c r="M77" i="27" s="1"/>
  <c r="P72" i="27"/>
  <c r="M72" i="27"/>
  <c r="F72" i="27"/>
  <c r="P71" i="27"/>
  <c r="F71" i="27"/>
  <c r="M71" i="27" s="1"/>
  <c r="P70" i="27"/>
  <c r="F70" i="27"/>
  <c r="M70" i="27" s="1"/>
  <c r="P69" i="27"/>
  <c r="F69" i="27"/>
  <c r="M69" i="27" s="1"/>
  <c r="P68" i="27"/>
  <c r="M68" i="27"/>
  <c r="F68" i="27"/>
  <c r="P67" i="27"/>
  <c r="F67" i="27"/>
  <c r="M67" i="27" s="1"/>
  <c r="P66" i="27"/>
  <c r="F66" i="27"/>
  <c r="M66" i="27" s="1"/>
  <c r="P65" i="27"/>
  <c r="P64" i="27"/>
  <c r="F64" i="27"/>
  <c r="M65" i="27" s="1"/>
  <c r="P63" i="27"/>
  <c r="F63" i="27"/>
  <c r="M63" i="27" s="1"/>
  <c r="P60" i="27"/>
  <c r="F60" i="27"/>
  <c r="M60" i="27" s="1"/>
  <c r="P59" i="27"/>
  <c r="M59" i="27"/>
  <c r="P58" i="27"/>
  <c r="P57" i="27"/>
  <c r="M57" i="27"/>
  <c r="P56" i="27"/>
  <c r="P55" i="27"/>
  <c r="M55" i="27"/>
  <c r="P54" i="27"/>
  <c r="P53" i="27"/>
  <c r="M53" i="27"/>
  <c r="P52" i="27"/>
  <c r="P51" i="27"/>
  <c r="M51" i="27"/>
  <c r="P50" i="27"/>
  <c r="P49" i="27"/>
  <c r="M49" i="27"/>
  <c r="P48" i="27"/>
  <c r="P47" i="27"/>
  <c r="M47" i="27"/>
  <c r="F47" i="27"/>
  <c r="M56" i="27" s="1"/>
  <c r="C47" i="27"/>
  <c r="P46" i="27"/>
  <c r="M46" i="27"/>
  <c r="F46" i="27"/>
  <c r="P45" i="27"/>
  <c r="M45" i="27"/>
  <c r="P44" i="27"/>
  <c r="M44" i="27"/>
  <c r="P43" i="27"/>
  <c r="M43" i="27"/>
  <c r="P42" i="27"/>
  <c r="M42" i="27"/>
  <c r="F42" i="27"/>
  <c r="P41" i="27"/>
  <c r="M41" i="27"/>
  <c r="P40" i="27"/>
  <c r="P39" i="27"/>
  <c r="M39" i="27"/>
  <c r="P38" i="27"/>
  <c r="P37" i="27"/>
  <c r="M37" i="27"/>
  <c r="P36" i="27"/>
  <c r="F36" i="27"/>
  <c r="M38" i="27" s="1"/>
  <c r="C36" i="27"/>
  <c r="P35" i="27"/>
  <c r="F35" i="27"/>
  <c r="M35" i="27" s="1"/>
  <c r="C35" i="27"/>
  <c r="P34" i="27"/>
  <c r="F34" i="27"/>
  <c r="M34" i="27" s="1"/>
  <c r="C34" i="27"/>
  <c r="E82" i="27" s="1"/>
  <c r="P33" i="27"/>
  <c r="P32" i="27"/>
  <c r="M32" i="27"/>
  <c r="P31" i="27"/>
  <c r="P30" i="27"/>
  <c r="M30" i="27"/>
  <c r="P29" i="27"/>
  <c r="P28" i="27"/>
  <c r="M28" i="27"/>
  <c r="F28" i="27"/>
  <c r="F82" i="27" s="1"/>
  <c r="P25" i="27"/>
  <c r="F25" i="27"/>
  <c r="M25" i="27" s="1"/>
  <c r="P24" i="27"/>
  <c r="F24" i="27"/>
  <c r="M24" i="27" s="1"/>
  <c r="P23" i="27"/>
  <c r="M23" i="27"/>
  <c r="P22" i="27"/>
  <c r="M22" i="27"/>
  <c r="P21" i="27"/>
  <c r="M21" i="27"/>
  <c r="P20" i="27"/>
  <c r="M20" i="27"/>
  <c r="P19" i="27"/>
  <c r="M19" i="27"/>
  <c r="F19" i="27"/>
  <c r="P18" i="27"/>
  <c r="M18" i="27"/>
  <c r="F18" i="27"/>
  <c r="P17" i="27"/>
  <c r="F17" i="27"/>
  <c r="M17" i="27" s="1"/>
  <c r="P16" i="27"/>
  <c r="P15" i="27"/>
  <c r="F15" i="27"/>
  <c r="M16" i="27" s="1"/>
  <c r="P14" i="27"/>
  <c r="F14" i="27"/>
  <c r="M14" i="27" s="1"/>
  <c r="P13" i="27"/>
  <c r="M13" i="27"/>
  <c r="P12" i="27"/>
  <c r="M12" i="27"/>
  <c r="F12" i="27"/>
  <c r="M87" i="26"/>
  <c r="L87" i="26" s="1"/>
  <c r="C87" i="26"/>
  <c r="M86" i="26"/>
  <c r="L86" i="26" s="1"/>
  <c r="F86" i="26"/>
  <c r="E86" i="26"/>
  <c r="J83" i="26"/>
  <c r="I83" i="26"/>
  <c r="E83" i="26"/>
  <c r="J82" i="26"/>
  <c r="I82" i="26"/>
  <c r="J81" i="26"/>
  <c r="J86" i="26" s="1"/>
  <c r="I81" i="26"/>
  <c r="I87" i="26" s="1"/>
  <c r="E81" i="26"/>
  <c r="P77" i="26"/>
  <c r="P76" i="26"/>
  <c r="P75" i="26"/>
  <c r="P74" i="26"/>
  <c r="P73" i="26"/>
  <c r="F73" i="26"/>
  <c r="M77" i="26" s="1"/>
  <c r="P72" i="26"/>
  <c r="F72" i="26"/>
  <c r="M72" i="26" s="1"/>
  <c r="P71" i="26"/>
  <c r="M71" i="26"/>
  <c r="F71" i="26"/>
  <c r="P70" i="26"/>
  <c r="M70" i="26"/>
  <c r="F70" i="26"/>
  <c r="P69" i="26"/>
  <c r="F69" i="26"/>
  <c r="M69" i="26" s="1"/>
  <c r="P68" i="26"/>
  <c r="M68" i="26"/>
  <c r="F68" i="26"/>
  <c r="P67" i="26"/>
  <c r="F67" i="26"/>
  <c r="M67" i="26" s="1"/>
  <c r="P66" i="26"/>
  <c r="F66" i="26"/>
  <c r="M66" i="26" s="1"/>
  <c r="P65" i="26"/>
  <c r="P64" i="26"/>
  <c r="F64" i="26"/>
  <c r="M65" i="26" s="1"/>
  <c r="P63" i="26"/>
  <c r="F63" i="26"/>
  <c r="P60" i="26"/>
  <c r="F60" i="26"/>
  <c r="M60" i="26" s="1"/>
  <c r="P59" i="26"/>
  <c r="M59" i="26"/>
  <c r="P58" i="26"/>
  <c r="M58" i="26"/>
  <c r="P57" i="26"/>
  <c r="M57" i="26"/>
  <c r="P56" i="26"/>
  <c r="M56" i="26"/>
  <c r="P55" i="26"/>
  <c r="M55" i="26"/>
  <c r="P54" i="26"/>
  <c r="M54" i="26"/>
  <c r="P53" i="26"/>
  <c r="M53" i="26"/>
  <c r="P52" i="26"/>
  <c r="M52" i="26"/>
  <c r="P51" i="26"/>
  <c r="M51" i="26"/>
  <c r="P50" i="26"/>
  <c r="M50" i="26"/>
  <c r="P49" i="26"/>
  <c r="M49" i="26"/>
  <c r="P48" i="26"/>
  <c r="M48" i="26"/>
  <c r="P47" i="26"/>
  <c r="M47" i="26"/>
  <c r="F47" i="26"/>
  <c r="C47" i="26"/>
  <c r="P46" i="26"/>
  <c r="M46" i="26"/>
  <c r="F46" i="26"/>
  <c r="P45" i="26"/>
  <c r="P44" i="26"/>
  <c r="P43" i="26"/>
  <c r="M43" i="26"/>
  <c r="P42" i="26"/>
  <c r="F42" i="26"/>
  <c r="M42" i="26" s="1"/>
  <c r="P41" i="26"/>
  <c r="P40" i="26"/>
  <c r="P39" i="26"/>
  <c r="P38" i="26"/>
  <c r="P37" i="26"/>
  <c r="P36" i="26"/>
  <c r="F36" i="26"/>
  <c r="M38" i="26" s="1"/>
  <c r="C36" i="26"/>
  <c r="P35" i="26"/>
  <c r="M35" i="26"/>
  <c r="F35" i="26"/>
  <c r="C35" i="26"/>
  <c r="P34" i="26"/>
  <c r="F34" i="26"/>
  <c r="M34" i="26" s="1"/>
  <c r="C34" i="26"/>
  <c r="E82" i="26" s="1"/>
  <c r="P33" i="26"/>
  <c r="M33" i="26"/>
  <c r="P32" i="26"/>
  <c r="M32" i="26"/>
  <c r="P31" i="26"/>
  <c r="M31" i="26"/>
  <c r="P30" i="26"/>
  <c r="M30" i="26"/>
  <c r="P29" i="26"/>
  <c r="M29" i="26"/>
  <c r="P28" i="26"/>
  <c r="M28" i="26"/>
  <c r="F28" i="26"/>
  <c r="F82" i="26" s="1"/>
  <c r="P25" i="26"/>
  <c r="M25" i="26"/>
  <c r="F25" i="26"/>
  <c r="P24" i="26"/>
  <c r="M24" i="26"/>
  <c r="F24" i="26"/>
  <c r="P23" i="26"/>
  <c r="P22" i="26"/>
  <c r="M22" i="26"/>
  <c r="P21" i="26"/>
  <c r="P20" i="26"/>
  <c r="P19" i="26"/>
  <c r="F19" i="26"/>
  <c r="M21" i="26" s="1"/>
  <c r="P18" i="26"/>
  <c r="M18" i="26"/>
  <c r="F18" i="26"/>
  <c r="P17" i="26"/>
  <c r="F17" i="26"/>
  <c r="M17" i="26" s="1"/>
  <c r="P16" i="26"/>
  <c r="P15" i="26"/>
  <c r="F15" i="26"/>
  <c r="M16" i="26" s="1"/>
  <c r="P14" i="26"/>
  <c r="F14" i="26"/>
  <c r="M14" i="26" s="1"/>
  <c r="P13" i="26"/>
  <c r="M13" i="26"/>
  <c r="P12" i="26"/>
  <c r="F12" i="26"/>
  <c r="M12" i="26" s="1"/>
  <c r="M87" i="25"/>
  <c r="L87" i="25" s="1"/>
  <c r="C87" i="25"/>
  <c r="M86" i="25"/>
  <c r="L86" i="25"/>
  <c r="F86" i="25"/>
  <c r="E86" i="25"/>
  <c r="H92" i="25" s="1"/>
  <c r="J83" i="25"/>
  <c r="I83" i="25"/>
  <c r="E83" i="25"/>
  <c r="J82" i="25"/>
  <c r="I82" i="25"/>
  <c r="J81" i="25"/>
  <c r="I81" i="25"/>
  <c r="J86" i="25" s="1"/>
  <c r="E81" i="25"/>
  <c r="P77" i="25"/>
  <c r="P76" i="25"/>
  <c r="P75" i="25"/>
  <c r="P74" i="25"/>
  <c r="P73" i="25"/>
  <c r="F73" i="25"/>
  <c r="M77" i="25" s="1"/>
  <c r="P72" i="25"/>
  <c r="F72" i="25"/>
  <c r="M72" i="25" s="1"/>
  <c r="P71" i="25"/>
  <c r="F71" i="25"/>
  <c r="M71" i="25" s="1"/>
  <c r="P70" i="25"/>
  <c r="F70" i="25"/>
  <c r="M70" i="25" s="1"/>
  <c r="P69" i="25"/>
  <c r="M69" i="25"/>
  <c r="F69" i="25"/>
  <c r="P68" i="25"/>
  <c r="M68" i="25"/>
  <c r="F68" i="25"/>
  <c r="P67" i="25"/>
  <c r="M67" i="25"/>
  <c r="F67" i="25"/>
  <c r="P66" i="25"/>
  <c r="F66" i="25"/>
  <c r="M66" i="25" s="1"/>
  <c r="P65" i="25"/>
  <c r="M65" i="25"/>
  <c r="P64" i="25"/>
  <c r="M64" i="25"/>
  <c r="F64" i="25"/>
  <c r="P63" i="25"/>
  <c r="F63" i="25"/>
  <c r="P60" i="25"/>
  <c r="F60" i="25"/>
  <c r="M60" i="25" s="1"/>
  <c r="P59" i="25"/>
  <c r="P58" i="25"/>
  <c r="P57" i="25"/>
  <c r="M57" i="25"/>
  <c r="P56" i="25"/>
  <c r="P55" i="25"/>
  <c r="P54" i="25"/>
  <c r="P53" i="25"/>
  <c r="M53" i="25"/>
  <c r="P52" i="25"/>
  <c r="P51" i="25"/>
  <c r="P50" i="25"/>
  <c r="P49" i="25"/>
  <c r="M49" i="25"/>
  <c r="P48" i="25"/>
  <c r="P47" i="25"/>
  <c r="F47" i="25"/>
  <c r="M56" i="25" s="1"/>
  <c r="C47" i="25"/>
  <c r="P46" i="25"/>
  <c r="M46" i="25"/>
  <c r="F46" i="25"/>
  <c r="P45" i="25"/>
  <c r="M45" i="25"/>
  <c r="P44" i="25"/>
  <c r="M44" i="25"/>
  <c r="P43" i="25"/>
  <c r="M43" i="25"/>
  <c r="P42" i="25"/>
  <c r="M42" i="25"/>
  <c r="F42" i="25"/>
  <c r="P41" i="25"/>
  <c r="P40" i="25"/>
  <c r="P39" i="25"/>
  <c r="M39" i="25"/>
  <c r="P38" i="25"/>
  <c r="P37" i="25"/>
  <c r="P36" i="25"/>
  <c r="F36" i="25"/>
  <c r="M38" i="25" s="1"/>
  <c r="C36" i="25"/>
  <c r="P35" i="25"/>
  <c r="F35" i="25"/>
  <c r="M35" i="25" s="1"/>
  <c r="C35" i="25"/>
  <c r="P34" i="25"/>
  <c r="F34" i="25"/>
  <c r="M34" i="25" s="1"/>
  <c r="C34" i="25"/>
  <c r="C86" i="25" s="1"/>
  <c r="P33" i="25"/>
  <c r="P32" i="25"/>
  <c r="P31" i="25"/>
  <c r="P30" i="25"/>
  <c r="M30" i="25"/>
  <c r="P29" i="25"/>
  <c r="P28" i="25"/>
  <c r="F28" i="25"/>
  <c r="F82" i="25" s="1"/>
  <c r="P25" i="25"/>
  <c r="F25" i="25"/>
  <c r="M25" i="25" s="1"/>
  <c r="P24" i="25"/>
  <c r="F24" i="25"/>
  <c r="M24" i="25" s="1"/>
  <c r="P23" i="25"/>
  <c r="M23" i="25"/>
  <c r="P22" i="25"/>
  <c r="M22" i="25"/>
  <c r="P21" i="25"/>
  <c r="M21" i="25"/>
  <c r="P20" i="25"/>
  <c r="M20" i="25"/>
  <c r="P19" i="25"/>
  <c r="M19" i="25"/>
  <c r="F19" i="25"/>
  <c r="P18" i="25"/>
  <c r="M18" i="25"/>
  <c r="F18" i="25"/>
  <c r="P17" i="25"/>
  <c r="M17" i="25"/>
  <c r="F17" i="25"/>
  <c r="P16" i="25"/>
  <c r="P15" i="25"/>
  <c r="M15" i="25"/>
  <c r="F15" i="25"/>
  <c r="M16" i="25" s="1"/>
  <c r="P14" i="25"/>
  <c r="M14" i="25"/>
  <c r="F14" i="25"/>
  <c r="F81" i="25" s="1"/>
  <c r="P13" i="25"/>
  <c r="M13" i="25"/>
  <c r="P12" i="25"/>
  <c r="M12" i="25"/>
  <c r="F12" i="25"/>
  <c r="M76" i="27" l="1"/>
  <c r="M74" i="27"/>
  <c r="H92" i="27"/>
  <c r="M74" i="26"/>
  <c r="F83" i="26"/>
  <c r="M15" i="26"/>
  <c r="J86" i="27"/>
  <c r="M15" i="27"/>
  <c r="M81" i="27" s="1"/>
  <c r="C86" i="27"/>
  <c r="M31" i="27"/>
  <c r="M36" i="27"/>
  <c r="M82" i="27" s="1"/>
  <c r="M40" i="27"/>
  <c r="M50" i="27"/>
  <c r="M54" i="27"/>
  <c r="M58" i="27"/>
  <c r="F81" i="27"/>
  <c r="I87" i="27"/>
  <c r="M75" i="27"/>
  <c r="I86" i="27"/>
  <c r="M64" i="27"/>
  <c r="M29" i="27"/>
  <c r="M33" i="27"/>
  <c r="M48" i="27"/>
  <c r="M52" i="27"/>
  <c r="F83" i="27"/>
  <c r="M73" i="27"/>
  <c r="J87" i="26"/>
  <c r="H92" i="26"/>
  <c r="M39" i="26"/>
  <c r="C86" i="26"/>
  <c r="M36" i="26"/>
  <c r="M63" i="26"/>
  <c r="F81" i="26"/>
  <c r="M19" i="26"/>
  <c r="M23" i="26"/>
  <c r="M44" i="26"/>
  <c r="M75" i="26"/>
  <c r="I86" i="26"/>
  <c r="M37" i="26"/>
  <c r="M41" i="26"/>
  <c r="M20" i="26"/>
  <c r="M45" i="26"/>
  <c r="M82" i="26" s="1"/>
  <c r="M64" i="26"/>
  <c r="M76" i="26"/>
  <c r="M40" i="26"/>
  <c r="M73" i="26"/>
  <c r="M74" i="25"/>
  <c r="M75" i="25"/>
  <c r="M76" i="25"/>
  <c r="F83" i="25"/>
  <c r="F87" i="25" s="1"/>
  <c r="M81" i="25"/>
  <c r="M31" i="25"/>
  <c r="M36" i="25"/>
  <c r="M40" i="25"/>
  <c r="M50" i="25"/>
  <c r="M54" i="25"/>
  <c r="M58" i="25"/>
  <c r="M63" i="25"/>
  <c r="I87" i="25"/>
  <c r="I86" i="25"/>
  <c r="J87" i="25"/>
  <c r="M28" i="25"/>
  <c r="M32" i="25"/>
  <c r="M37" i="25"/>
  <c r="M41" i="25"/>
  <c r="M47" i="25"/>
  <c r="M51" i="25"/>
  <c r="M55" i="25"/>
  <c r="M59" i="25"/>
  <c r="M29" i="25"/>
  <c r="M33" i="25"/>
  <c r="M48" i="25"/>
  <c r="M52" i="25"/>
  <c r="E82" i="25"/>
  <c r="M73" i="25"/>
  <c r="M83" i="27" l="1"/>
  <c r="F87" i="27"/>
  <c r="E87" i="27" s="1"/>
  <c r="H93" i="27" s="1"/>
  <c r="H7" i="27" s="1"/>
  <c r="F87" i="26"/>
  <c r="E87" i="26"/>
  <c r="H93" i="26" s="1"/>
  <c r="H7" i="26" s="1"/>
  <c r="M81" i="26"/>
  <c r="M83" i="26"/>
  <c r="E87" i="25"/>
  <c r="H93" i="25" s="1"/>
  <c r="H7" i="25" s="1"/>
  <c r="M82" i="25"/>
  <c r="M83" i="25"/>
  <c r="M87" i="24" l="1"/>
  <c r="L87" i="24"/>
  <c r="C87" i="24"/>
  <c r="M86" i="24"/>
  <c r="L86" i="24"/>
  <c r="F86" i="24"/>
  <c r="E86" i="24"/>
  <c r="H92" i="24" s="1"/>
  <c r="J83" i="24"/>
  <c r="I83" i="24"/>
  <c r="E83" i="24"/>
  <c r="J82" i="24"/>
  <c r="I82" i="24"/>
  <c r="J86" i="24" s="1"/>
  <c r="J81" i="24"/>
  <c r="I81" i="24"/>
  <c r="J87" i="24" s="1"/>
  <c r="E81" i="24"/>
  <c r="P77" i="24"/>
  <c r="P76" i="24"/>
  <c r="M76" i="24"/>
  <c r="P75" i="24"/>
  <c r="P74" i="24"/>
  <c r="M74" i="24"/>
  <c r="P73" i="24"/>
  <c r="F73" i="24"/>
  <c r="M77" i="24" s="1"/>
  <c r="P72" i="24"/>
  <c r="M72" i="24"/>
  <c r="F72" i="24"/>
  <c r="P71" i="24"/>
  <c r="F71" i="24"/>
  <c r="M71" i="24" s="1"/>
  <c r="P70" i="24"/>
  <c r="F70" i="24"/>
  <c r="M70" i="24" s="1"/>
  <c r="P69" i="24"/>
  <c r="F69" i="24"/>
  <c r="M69" i="24" s="1"/>
  <c r="P68" i="24"/>
  <c r="M68" i="24"/>
  <c r="F68" i="24"/>
  <c r="P67" i="24"/>
  <c r="F67" i="24"/>
  <c r="M67" i="24" s="1"/>
  <c r="P66" i="24"/>
  <c r="F66" i="24"/>
  <c r="M66" i="24" s="1"/>
  <c r="P65" i="24"/>
  <c r="P64" i="24"/>
  <c r="F64" i="24"/>
  <c r="M65" i="24" s="1"/>
  <c r="P63" i="24"/>
  <c r="F63" i="24"/>
  <c r="M63" i="24" s="1"/>
  <c r="P60" i="24"/>
  <c r="F60" i="24"/>
  <c r="M60" i="24" s="1"/>
  <c r="P59" i="24"/>
  <c r="M59" i="24"/>
  <c r="P58" i="24"/>
  <c r="P57" i="24"/>
  <c r="M57" i="24"/>
  <c r="P56" i="24"/>
  <c r="P55" i="24"/>
  <c r="M55" i="24"/>
  <c r="P54" i="24"/>
  <c r="P53" i="24"/>
  <c r="M53" i="24"/>
  <c r="P52" i="24"/>
  <c r="P51" i="24"/>
  <c r="M51" i="24"/>
  <c r="P50" i="24"/>
  <c r="P49" i="24"/>
  <c r="M49" i="24"/>
  <c r="P48" i="24"/>
  <c r="P47" i="24"/>
  <c r="M47" i="24"/>
  <c r="F47" i="24"/>
  <c r="M58" i="24" s="1"/>
  <c r="C47" i="24"/>
  <c r="P46" i="24"/>
  <c r="M46" i="24"/>
  <c r="F46" i="24"/>
  <c r="P45" i="24"/>
  <c r="M45" i="24"/>
  <c r="P44" i="24"/>
  <c r="P43" i="24"/>
  <c r="M43" i="24"/>
  <c r="P42" i="24"/>
  <c r="F42" i="24"/>
  <c r="M44" i="24" s="1"/>
  <c r="P41" i="24"/>
  <c r="M41" i="24"/>
  <c r="P40" i="24"/>
  <c r="P39" i="24"/>
  <c r="M39" i="24"/>
  <c r="P38" i="24"/>
  <c r="P37" i="24"/>
  <c r="M37" i="24"/>
  <c r="P36" i="24"/>
  <c r="F36" i="24"/>
  <c r="M40" i="24" s="1"/>
  <c r="C36" i="24"/>
  <c r="P35" i="24"/>
  <c r="F35" i="24"/>
  <c r="M35" i="24" s="1"/>
  <c r="C35" i="24"/>
  <c r="P34" i="24"/>
  <c r="F34" i="24"/>
  <c r="M34" i="24" s="1"/>
  <c r="C34" i="24"/>
  <c r="C86" i="24" s="1"/>
  <c r="P33" i="24"/>
  <c r="P32" i="24"/>
  <c r="M32" i="24"/>
  <c r="P31" i="24"/>
  <c r="P30" i="24"/>
  <c r="M30" i="24"/>
  <c r="P29" i="24"/>
  <c r="P28" i="24"/>
  <c r="M28" i="24"/>
  <c r="F28" i="24"/>
  <c r="F82" i="24" s="1"/>
  <c r="P25" i="24"/>
  <c r="F25" i="24"/>
  <c r="M25" i="24" s="1"/>
  <c r="P24" i="24"/>
  <c r="F24" i="24"/>
  <c r="M24" i="24" s="1"/>
  <c r="P23" i="24"/>
  <c r="M23" i="24"/>
  <c r="P22" i="24"/>
  <c r="M22" i="24"/>
  <c r="P21" i="24"/>
  <c r="M21" i="24"/>
  <c r="P20" i="24"/>
  <c r="M20" i="24"/>
  <c r="P19" i="24"/>
  <c r="M19" i="24"/>
  <c r="F19" i="24"/>
  <c r="P18" i="24"/>
  <c r="M18" i="24"/>
  <c r="F18" i="24"/>
  <c r="P17" i="24"/>
  <c r="F17" i="24"/>
  <c r="M17" i="24" s="1"/>
  <c r="P16" i="24"/>
  <c r="P15" i="24"/>
  <c r="M15" i="24"/>
  <c r="F15" i="24"/>
  <c r="M16" i="24" s="1"/>
  <c r="P14" i="24"/>
  <c r="F14" i="24"/>
  <c r="F81" i="24" s="1"/>
  <c r="P13" i="24"/>
  <c r="M13" i="24"/>
  <c r="P12" i="24"/>
  <c r="M12" i="24"/>
  <c r="F12" i="24"/>
  <c r="M83" i="24" l="1"/>
  <c r="F83" i="24"/>
  <c r="F87" i="24" s="1"/>
  <c r="E87" i="24" s="1"/>
  <c r="H93" i="24" s="1"/>
  <c r="H7" i="24" s="1"/>
  <c r="M14" i="24"/>
  <c r="M81" i="24" s="1"/>
  <c r="M64" i="24"/>
  <c r="M29" i="24"/>
  <c r="M82" i="24" s="1"/>
  <c r="M31" i="24"/>
  <c r="M33" i="24"/>
  <c r="M36" i="24"/>
  <c r="M38" i="24"/>
  <c r="M48" i="24"/>
  <c r="M50" i="24"/>
  <c r="M52" i="24"/>
  <c r="M54" i="24"/>
  <c r="M56" i="24"/>
  <c r="E82" i="24"/>
  <c r="I87" i="24"/>
  <c r="M42" i="24"/>
  <c r="M73" i="24"/>
  <c r="M75" i="24"/>
  <c r="I86" i="24"/>
  <c r="M87" i="23" l="1"/>
  <c r="L87" i="23" s="1"/>
  <c r="C87" i="23"/>
  <c r="M86" i="23"/>
  <c r="L86" i="23"/>
  <c r="F86" i="23"/>
  <c r="E86" i="23"/>
  <c r="H92" i="23" s="1"/>
  <c r="J83" i="23"/>
  <c r="I83" i="23"/>
  <c r="I87" i="23" s="1"/>
  <c r="E83" i="23"/>
  <c r="J82" i="23"/>
  <c r="I82" i="23"/>
  <c r="J81" i="23"/>
  <c r="I81" i="23"/>
  <c r="J87" i="23" s="1"/>
  <c r="E81" i="23"/>
  <c r="P77" i="23"/>
  <c r="P76" i="23"/>
  <c r="M76" i="23"/>
  <c r="P75" i="23"/>
  <c r="P74" i="23"/>
  <c r="M74" i="23"/>
  <c r="P73" i="23"/>
  <c r="F73" i="23"/>
  <c r="M77" i="23" s="1"/>
  <c r="P72" i="23"/>
  <c r="M72" i="23"/>
  <c r="F72" i="23"/>
  <c r="P71" i="23"/>
  <c r="F71" i="23"/>
  <c r="M71" i="23" s="1"/>
  <c r="P70" i="23"/>
  <c r="F70" i="23"/>
  <c r="M70" i="23" s="1"/>
  <c r="P69" i="23"/>
  <c r="F69" i="23"/>
  <c r="M69" i="23" s="1"/>
  <c r="P68" i="23"/>
  <c r="M68" i="23"/>
  <c r="F68" i="23"/>
  <c r="P67" i="23"/>
  <c r="F67" i="23"/>
  <c r="M67" i="23" s="1"/>
  <c r="P66" i="23"/>
  <c r="F66" i="23"/>
  <c r="M66" i="23" s="1"/>
  <c r="P65" i="23"/>
  <c r="P64" i="23"/>
  <c r="F64" i="23"/>
  <c r="M65" i="23" s="1"/>
  <c r="P63" i="23"/>
  <c r="F63" i="23"/>
  <c r="M63" i="23" s="1"/>
  <c r="P60" i="23"/>
  <c r="F60" i="23"/>
  <c r="M60" i="23" s="1"/>
  <c r="P59" i="23"/>
  <c r="M59" i="23"/>
  <c r="P58" i="23"/>
  <c r="M58" i="23"/>
  <c r="P57" i="23"/>
  <c r="M57" i="23"/>
  <c r="P56" i="23"/>
  <c r="M56" i="23"/>
  <c r="P55" i="23"/>
  <c r="M55" i="23"/>
  <c r="P54" i="23"/>
  <c r="M54" i="23"/>
  <c r="P53" i="23"/>
  <c r="M53" i="23"/>
  <c r="P52" i="23"/>
  <c r="M52" i="23"/>
  <c r="P51" i="23"/>
  <c r="M51" i="23"/>
  <c r="P50" i="23"/>
  <c r="M50" i="23"/>
  <c r="P49" i="23"/>
  <c r="M49" i="23"/>
  <c r="P48" i="23"/>
  <c r="M48" i="23"/>
  <c r="P47" i="23"/>
  <c r="M47" i="23"/>
  <c r="F47" i="23"/>
  <c r="C47" i="23"/>
  <c r="P46" i="23"/>
  <c r="M46" i="23"/>
  <c r="F46" i="23"/>
  <c r="P45" i="23"/>
  <c r="M45" i="23"/>
  <c r="P44" i="23"/>
  <c r="P43" i="23"/>
  <c r="M43" i="23"/>
  <c r="P42" i="23"/>
  <c r="F42" i="23"/>
  <c r="M44" i="23" s="1"/>
  <c r="P41" i="23"/>
  <c r="M41" i="23"/>
  <c r="P40" i="23"/>
  <c r="P39" i="23"/>
  <c r="M39" i="23"/>
  <c r="P38" i="23"/>
  <c r="P37" i="23"/>
  <c r="M37" i="23"/>
  <c r="P36" i="23"/>
  <c r="F36" i="23"/>
  <c r="M40" i="23" s="1"/>
  <c r="C36" i="23"/>
  <c r="P35" i="23"/>
  <c r="F35" i="23"/>
  <c r="M35" i="23" s="1"/>
  <c r="C35" i="23"/>
  <c r="P34" i="23"/>
  <c r="F34" i="23"/>
  <c r="M34" i="23" s="1"/>
  <c r="C34" i="23"/>
  <c r="E82" i="23" s="1"/>
  <c r="P33" i="23"/>
  <c r="M33" i="23"/>
  <c r="P32" i="23"/>
  <c r="M32" i="23"/>
  <c r="P31" i="23"/>
  <c r="M31" i="23"/>
  <c r="P30" i="23"/>
  <c r="M30" i="23"/>
  <c r="P29" i="23"/>
  <c r="M29" i="23"/>
  <c r="P28" i="23"/>
  <c r="M28" i="23"/>
  <c r="F28" i="23"/>
  <c r="F82" i="23" s="1"/>
  <c r="P25" i="23"/>
  <c r="F25" i="23"/>
  <c r="M25" i="23" s="1"/>
  <c r="P24" i="23"/>
  <c r="F24" i="23"/>
  <c r="M24" i="23" s="1"/>
  <c r="P23" i="23"/>
  <c r="P22" i="23"/>
  <c r="M22" i="23"/>
  <c r="P21" i="23"/>
  <c r="P20" i="23"/>
  <c r="M20" i="23"/>
  <c r="P19" i="23"/>
  <c r="F19" i="23"/>
  <c r="M23" i="23" s="1"/>
  <c r="P18" i="23"/>
  <c r="M18" i="23"/>
  <c r="F18" i="23"/>
  <c r="P17" i="23"/>
  <c r="F17" i="23"/>
  <c r="M17" i="23" s="1"/>
  <c r="P16" i="23"/>
  <c r="M16" i="23"/>
  <c r="P15" i="23"/>
  <c r="M15" i="23"/>
  <c r="F15" i="23"/>
  <c r="P14" i="23"/>
  <c r="F14" i="23"/>
  <c r="F81" i="23" s="1"/>
  <c r="P13" i="23"/>
  <c r="M13" i="23"/>
  <c r="P12" i="23"/>
  <c r="M12" i="23"/>
  <c r="F12" i="23"/>
  <c r="F87" i="23" l="1"/>
  <c r="E87" i="23" s="1"/>
  <c r="H93" i="23" s="1"/>
  <c r="H7" i="23" s="1"/>
  <c r="F83" i="23"/>
  <c r="C86" i="23"/>
  <c r="J86" i="23"/>
  <c r="M14" i="23"/>
  <c r="M64" i="23"/>
  <c r="M36" i="23"/>
  <c r="M82" i="23" s="1"/>
  <c r="M38" i="23"/>
  <c r="M19" i="23"/>
  <c r="M21" i="23"/>
  <c r="M42" i="23"/>
  <c r="M73" i="23"/>
  <c r="M83" i="23" s="1"/>
  <c r="M75" i="23"/>
  <c r="I86" i="23"/>
  <c r="M81" i="23" l="1"/>
  <c r="M87" i="22" l="1"/>
  <c r="L87" i="22" s="1"/>
  <c r="C87" i="22"/>
  <c r="M86" i="22"/>
  <c r="L86" i="22" s="1"/>
  <c r="F86" i="22"/>
  <c r="E86" i="22" s="1"/>
  <c r="J83" i="22"/>
  <c r="I83" i="22"/>
  <c r="I87" i="22" s="1"/>
  <c r="E83" i="22"/>
  <c r="J82" i="22"/>
  <c r="I82" i="22"/>
  <c r="J81" i="22"/>
  <c r="I81" i="22"/>
  <c r="J87" i="22" s="1"/>
  <c r="E81" i="22"/>
  <c r="P77" i="22"/>
  <c r="P76" i="22"/>
  <c r="M76" i="22"/>
  <c r="P75" i="22"/>
  <c r="P74" i="22"/>
  <c r="M74" i="22"/>
  <c r="P73" i="22"/>
  <c r="F73" i="22"/>
  <c r="M77" i="22" s="1"/>
  <c r="P72" i="22"/>
  <c r="M72" i="22"/>
  <c r="F72" i="22"/>
  <c r="P71" i="22"/>
  <c r="M71" i="22"/>
  <c r="F71" i="22"/>
  <c r="P70" i="22"/>
  <c r="F70" i="22"/>
  <c r="M70" i="22" s="1"/>
  <c r="P69" i="22"/>
  <c r="F69" i="22"/>
  <c r="M69" i="22" s="1"/>
  <c r="P68" i="22"/>
  <c r="M68" i="22"/>
  <c r="F68" i="22"/>
  <c r="P67" i="22"/>
  <c r="M67" i="22"/>
  <c r="F67" i="22"/>
  <c r="P66" i="22"/>
  <c r="F66" i="22"/>
  <c r="M66" i="22" s="1"/>
  <c r="P65" i="22"/>
  <c r="P64" i="22"/>
  <c r="M64" i="22"/>
  <c r="F64" i="22"/>
  <c r="M65" i="22" s="1"/>
  <c r="P63" i="22"/>
  <c r="F63" i="22"/>
  <c r="M63" i="22" s="1"/>
  <c r="P60" i="22"/>
  <c r="F60" i="22"/>
  <c r="M60" i="22" s="1"/>
  <c r="P59" i="22"/>
  <c r="P58" i="22"/>
  <c r="M58" i="22"/>
  <c r="P57" i="22"/>
  <c r="P56" i="22"/>
  <c r="M56" i="22"/>
  <c r="P55" i="22"/>
  <c r="P54" i="22"/>
  <c r="M54" i="22"/>
  <c r="P53" i="22"/>
  <c r="P52" i="22"/>
  <c r="M52" i="22"/>
  <c r="P51" i="22"/>
  <c r="P50" i="22"/>
  <c r="M50" i="22"/>
  <c r="P49" i="22"/>
  <c r="P48" i="22"/>
  <c r="M48" i="22"/>
  <c r="P47" i="22"/>
  <c r="F47" i="22"/>
  <c r="M59" i="22" s="1"/>
  <c r="C47" i="22"/>
  <c r="E82" i="22" s="1"/>
  <c r="P46" i="22"/>
  <c r="F46" i="22"/>
  <c r="M46" i="22" s="1"/>
  <c r="P45" i="22"/>
  <c r="M45" i="22"/>
  <c r="P44" i="22"/>
  <c r="P43" i="22"/>
  <c r="M43" i="22"/>
  <c r="P42" i="22"/>
  <c r="F42" i="22"/>
  <c r="M44" i="22" s="1"/>
  <c r="P41" i="22"/>
  <c r="P40" i="22"/>
  <c r="P39" i="22"/>
  <c r="P38" i="22"/>
  <c r="P37" i="22"/>
  <c r="P36" i="22"/>
  <c r="F36" i="22"/>
  <c r="M38" i="22" s="1"/>
  <c r="C36" i="22"/>
  <c r="P35" i="22"/>
  <c r="F35" i="22"/>
  <c r="M35" i="22" s="1"/>
  <c r="C35" i="22"/>
  <c r="P34" i="22"/>
  <c r="F34" i="22"/>
  <c r="M34" i="22" s="1"/>
  <c r="C34" i="22"/>
  <c r="C86" i="22" s="1"/>
  <c r="P33" i="22"/>
  <c r="M33" i="22"/>
  <c r="P32" i="22"/>
  <c r="P31" i="22"/>
  <c r="M31" i="22"/>
  <c r="P30" i="22"/>
  <c r="P29" i="22"/>
  <c r="M29" i="22"/>
  <c r="P28" i="22"/>
  <c r="F28" i="22"/>
  <c r="F82" i="22" s="1"/>
  <c r="P25" i="22"/>
  <c r="M25" i="22"/>
  <c r="F25" i="22"/>
  <c r="P24" i="22"/>
  <c r="F24" i="22"/>
  <c r="M24" i="22" s="1"/>
  <c r="P23" i="22"/>
  <c r="P22" i="22"/>
  <c r="M22" i="22"/>
  <c r="P21" i="22"/>
  <c r="P20" i="22"/>
  <c r="M20" i="22"/>
  <c r="P19" i="22"/>
  <c r="F19" i="22"/>
  <c r="F81" i="22" s="1"/>
  <c r="P18" i="22"/>
  <c r="F18" i="22"/>
  <c r="M18" i="22" s="1"/>
  <c r="P17" i="22"/>
  <c r="M17" i="22"/>
  <c r="F17" i="22"/>
  <c r="P16" i="22"/>
  <c r="M16" i="22"/>
  <c r="P15" i="22"/>
  <c r="F15" i="22"/>
  <c r="M15" i="22" s="1"/>
  <c r="P14" i="22"/>
  <c r="M14" i="22"/>
  <c r="F14" i="22"/>
  <c r="P13" i="22"/>
  <c r="M13" i="22"/>
  <c r="P12" i="22"/>
  <c r="F12" i="22"/>
  <c r="M12" i="22" s="1"/>
  <c r="H92" i="22" l="1"/>
  <c r="F87" i="22"/>
  <c r="E87" i="22" s="1"/>
  <c r="H93" i="22" s="1"/>
  <c r="M36" i="22"/>
  <c r="M40" i="22"/>
  <c r="M19" i="22"/>
  <c r="M81" i="22" s="1"/>
  <c r="M21" i="22"/>
  <c r="M23" i="22"/>
  <c r="M28" i="22"/>
  <c r="M30" i="22"/>
  <c r="M32" i="22"/>
  <c r="M37" i="22"/>
  <c r="M39" i="22"/>
  <c r="M41" i="22"/>
  <c r="M47" i="22"/>
  <c r="M49" i="22"/>
  <c r="M51" i="22"/>
  <c r="M53" i="22"/>
  <c r="M55" i="22"/>
  <c r="M57" i="22"/>
  <c r="F83" i="22"/>
  <c r="J86" i="22"/>
  <c r="M42" i="22"/>
  <c r="M73" i="22"/>
  <c r="M83" i="22" s="1"/>
  <c r="M75" i="22"/>
  <c r="I86" i="22"/>
  <c r="H7" i="22" l="1"/>
  <c r="M82" i="22"/>
  <c r="M87" i="21" l="1"/>
  <c r="L87" i="21" s="1"/>
  <c r="C87" i="21"/>
  <c r="M86" i="21"/>
  <c r="L86" i="21" s="1"/>
  <c r="F86" i="21"/>
  <c r="E86" i="21" s="1"/>
  <c r="J83" i="21"/>
  <c r="I83" i="21"/>
  <c r="I87" i="21" s="1"/>
  <c r="E83" i="21"/>
  <c r="J82" i="21"/>
  <c r="I82" i="21"/>
  <c r="J81" i="21"/>
  <c r="I81" i="21"/>
  <c r="J87" i="21" s="1"/>
  <c r="E81" i="21"/>
  <c r="P77" i="21"/>
  <c r="P76" i="21"/>
  <c r="M76" i="21"/>
  <c r="P75" i="21"/>
  <c r="P74" i="21"/>
  <c r="M74" i="21"/>
  <c r="P73" i="21"/>
  <c r="F73" i="21"/>
  <c r="M77" i="21" s="1"/>
  <c r="P72" i="21"/>
  <c r="M72" i="21"/>
  <c r="F72" i="21"/>
  <c r="P71" i="21"/>
  <c r="M71" i="21"/>
  <c r="F71" i="21"/>
  <c r="P70" i="21"/>
  <c r="F70" i="21"/>
  <c r="M70" i="21" s="1"/>
  <c r="P69" i="21"/>
  <c r="F69" i="21"/>
  <c r="M69" i="21" s="1"/>
  <c r="P68" i="21"/>
  <c r="F68" i="21"/>
  <c r="M68" i="21" s="1"/>
  <c r="P67" i="21"/>
  <c r="M67" i="21"/>
  <c r="F67" i="21"/>
  <c r="P66" i="21"/>
  <c r="F66" i="21"/>
  <c r="M66" i="21" s="1"/>
  <c r="P65" i="21"/>
  <c r="P64" i="21"/>
  <c r="M64" i="21"/>
  <c r="F64" i="21"/>
  <c r="M65" i="21" s="1"/>
  <c r="P63" i="21"/>
  <c r="F63" i="21"/>
  <c r="M63" i="21" s="1"/>
  <c r="P60" i="21"/>
  <c r="F60" i="21"/>
  <c r="M60" i="21" s="1"/>
  <c r="P59" i="21"/>
  <c r="P58" i="21"/>
  <c r="M58" i="21"/>
  <c r="P57" i="21"/>
  <c r="P56" i="21"/>
  <c r="M56" i="21"/>
  <c r="P55" i="21"/>
  <c r="P54" i="21"/>
  <c r="M54" i="21"/>
  <c r="P53" i="21"/>
  <c r="P52" i="21"/>
  <c r="M52" i="21"/>
  <c r="P51" i="21"/>
  <c r="P50" i="21"/>
  <c r="M50" i="21"/>
  <c r="P49" i="21"/>
  <c r="P48" i="21"/>
  <c r="M48" i="21"/>
  <c r="P47" i="21"/>
  <c r="F47" i="21"/>
  <c r="M59" i="21" s="1"/>
  <c r="C47" i="21"/>
  <c r="E82" i="21" s="1"/>
  <c r="P46" i="21"/>
  <c r="F46" i="21"/>
  <c r="M46" i="21" s="1"/>
  <c r="P45" i="21"/>
  <c r="M45" i="21"/>
  <c r="P44" i="21"/>
  <c r="P43" i="21"/>
  <c r="M43" i="21"/>
  <c r="P42" i="21"/>
  <c r="F42" i="21"/>
  <c r="M44" i="21" s="1"/>
  <c r="P41" i="21"/>
  <c r="P40" i="21"/>
  <c r="P39" i="21"/>
  <c r="P38" i="21"/>
  <c r="P37" i="21"/>
  <c r="P36" i="21"/>
  <c r="F36" i="21"/>
  <c r="M36" i="21" s="1"/>
  <c r="C36" i="21"/>
  <c r="P35" i="21"/>
  <c r="F35" i="21"/>
  <c r="M35" i="21" s="1"/>
  <c r="C35" i="21"/>
  <c r="P34" i="21"/>
  <c r="F34" i="21"/>
  <c r="M34" i="21" s="1"/>
  <c r="C34" i="21"/>
  <c r="C86" i="21" s="1"/>
  <c r="P33" i="21"/>
  <c r="M33" i="21"/>
  <c r="P32" i="21"/>
  <c r="P31" i="21"/>
  <c r="M31" i="21"/>
  <c r="P30" i="21"/>
  <c r="P29" i="21"/>
  <c r="M29" i="21"/>
  <c r="P28" i="21"/>
  <c r="F28" i="21"/>
  <c r="F82" i="21" s="1"/>
  <c r="P25" i="21"/>
  <c r="M25" i="21"/>
  <c r="F25" i="21"/>
  <c r="P24" i="21"/>
  <c r="F24" i="21"/>
  <c r="M24" i="21" s="1"/>
  <c r="P23" i="21"/>
  <c r="P22" i="21"/>
  <c r="M22" i="21"/>
  <c r="P21" i="21"/>
  <c r="P20" i="21"/>
  <c r="M20" i="21"/>
  <c r="P19" i="21"/>
  <c r="F19" i="21"/>
  <c r="F81" i="21" s="1"/>
  <c r="P18" i="21"/>
  <c r="F18" i="21"/>
  <c r="M18" i="21" s="1"/>
  <c r="P17" i="21"/>
  <c r="M17" i="21"/>
  <c r="F17" i="21"/>
  <c r="P16" i="21"/>
  <c r="M16" i="21"/>
  <c r="P15" i="21"/>
  <c r="F15" i="21"/>
  <c r="M15" i="21" s="1"/>
  <c r="P14" i="21"/>
  <c r="M14" i="21"/>
  <c r="F14" i="21"/>
  <c r="P13" i="21"/>
  <c r="M13" i="21"/>
  <c r="P12" i="21"/>
  <c r="F12" i="21"/>
  <c r="M12" i="21" s="1"/>
  <c r="H92" i="21" l="1"/>
  <c r="M38" i="21"/>
  <c r="M40" i="21"/>
  <c r="M19" i="21"/>
  <c r="M81" i="21" s="1"/>
  <c r="M21" i="21"/>
  <c r="M23" i="21"/>
  <c r="M28" i="21"/>
  <c r="M30" i="21"/>
  <c r="M32" i="21"/>
  <c r="M37" i="21"/>
  <c r="M39" i="21"/>
  <c r="M41" i="21"/>
  <c r="M47" i="21"/>
  <c r="M49" i="21"/>
  <c r="M51" i="21"/>
  <c r="M53" i="21"/>
  <c r="M55" i="21"/>
  <c r="M57" i="21"/>
  <c r="F83" i="21"/>
  <c r="F87" i="21" s="1"/>
  <c r="E87" i="21" s="1"/>
  <c r="H93" i="21" s="1"/>
  <c r="H7" i="21" s="1"/>
  <c r="J86" i="21"/>
  <c r="M42" i="21"/>
  <c r="M73" i="21"/>
  <c r="M75" i="21"/>
  <c r="M83" i="21" s="1"/>
  <c r="I86" i="21"/>
  <c r="M82" i="21" l="1"/>
  <c r="M87" i="20" l="1"/>
  <c r="L87" i="20"/>
  <c r="C87" i="20"/>
  <c r="M86" i="20"/>
  <c r="L86" i="20"/>
  <c r="F86" i="20"/>
  <c r="E86" i="20"/>
  <c r="H92" i="20" s="1"/>
  <c r="J83" i="20"/>
  <c r="I83" i="20"/>
  <c r="E83" i="20"/>
  <c r="J82" i="20"/>
  <c r="I82" i="20"/>
  <c r="J86" i="20" s="1"/>
  <c r="J81" i="20"/>
  <c r="I81" i="20"/>
  <c r="J87" i="20" s="1"/>
  <c r="E81" i="20"/>
  <c r="P77" i="20"/>
  <c r="P76" i="20"/>
  <c r="M76" i="20"/>
  <c r="P75" i="20"/>
  <c r="P74" i="20"/>
  <c r="M74" i="20"/>
  <c r="P73" i="20"/>
  <c r="F73" i="20"/>
  <c r="M77" i="20" s="1"/>
  <c r="P72" i="20"/>
  <c r="M72" i="20"/>
  <c r="F72" i="20"/>
  <c r="P71" i="20"/>
  <c r="F71" i="20"/>
  <c r="M71" i="20" s="1"/>
  <c r="P70" i="20"/>
  <c r="F70" i="20"/>
  <c r="M70" i="20" s="1"/>
  <c r="P69" i="20"/>
  <c r="F69" i="20"/>
  <c r="M69" i="20" s="1"/>
  <c r="P68" i="20"/>
  <c r="M68" i="20"/>
  <c r="F68" i="20"/>
  <c r="P67" i="20"/>
  <c r="F67" i="20"/>
  <c r="M67" i="20" s="1"/>
  <c r="P66" i="20"/>
  <c r="F66" i="20"/>
  <c r="M66" i="20" s="1"/>
  <c r="P65" i="20"/>
  <c r="P64" i="20"/>
  <c r="F64" i="20"/>
  <c r="M65" i="20" s="1"/>
  <c r="P63" i="20"/>
  <c r="F63" i="20"/>
  <c r="M63" i="20" s="1"/>
  <c r="P60" i="20"/>
  <c r="F60" i="20"/>
  <c r="M60" i="20" s="1"/>
  <c r="P59" i="20"/>
  <c r="M59" i="20"/>
  <c r="P58" i="20"/>
  <c r="P57" i="20"/>
  <c r="M57" i="20"/>
  <c r="P56" i="20"/>
  <c r="P55" i="20"/>
  <c r="M55" i="20"/>
  <c r="P54" i="20"/>
  <c r="P53" i="20"/>
  <c r="M53" i="20"/>
  <c r="P52" i="20"/>
  <c r="P51" i="20"/>
  <c r="M51" i="20"/>
  <c r="P50" i="20"/>
  <c r="P49" i="20"/>
  <c r="M49" i="20"/>
  <c r="P48" i="20"/>
  <c r="P47" i="20"/>
  <c r="M47" i="20"/>
  <c r="F47" i="20"/>
  <c r="M58" i="20" s="1"/>
  <c r="C47" i="20"/>
  <c r="P46" i="20"/>
  <c r="M46" i="20"/>
  <c r="F46" i="20"/>
  <c r="P45" i="20"/>
  <c r="M45" i="20"/>
  <c r="P44" i="20"/>
  <c r="P43" i="20"/>
  <c r="M43" i="20"/>
  <c r="P42" i="20"/>
  <c r="F42" i="20"/>
  <c r="M44" i="20" s="1"/>
  <c r="P41" i="20"/>
  <c r="M41" i="20"/>
  <c r="P40" i="20"/>
  <c r="P39" i="20"/>
  <c r="M39" i="20"/>
  <c r="P38" i="20"/>
  <c r="P37" i="20"/>
  <c r="M37" i="20"/>
  <c r="P36" i="20"/>
  <c r="F36" i="20"/>
  <c r="M40" i="20" s="1"/>
  <c r="C36" i="20"/>
  <c r="P35" i="20"/>
  <c r="F35" i="20"/>
  <c r="M35" i="20" s="1"/>
  <c r="C35" i="20"/>
  <c r="P34" i="20"/>
  <c r="F34" i="20"/>
  <c r="M34" i="20" s="1"/>
  <c r="C34" i="20"/>
  <c r="C86" i="20" s="1"/>
  <c r="P33" i="20"/>
  <c r="P32" i="20"/>
  <c r="M32" i="20"/>
  <c r="P31" i="20"/>
  <c r="P30" i="20"/>
  <c r="M30" i="20"/>
  <c r="P29" i="20"/>
  <c r="P28" i="20"/>
  <c r="M28" i="20"/>
  <c r="F28" i="20"/>
  <c r="F82" i="20" s="1"/>
  <c r="P25" i="20"/>
  <c r="F25" i="20"/>
  <c r="M25" i="20" s="1"/>
  <c r="P24" i="20"/>
  <c r="F24" i="20"/>
  <c r="M24" i="20" s="1"/>
  <c r="P23" i="20"/>
  <c r="M23" i="20"/>
  <c r="P22" i="20"/>
  <c r="M22" i="20"/>
  <c r="P21" i="20"/>
  <c r="M21" i="20"/>
  <c r="P20" i="20"/>
  <c r="M20" i="20"/>
  <c r="P19" i="20"/>
  <c r="M19" i="20"/>
  <c r="F19" i="20"/>
  <c r="P18" i="20"/>
  <c r="M18" i="20"/>
  <c r="F18" i="20"/>
  <c r="P17" i="20"/>
  <c r="F17" i="20"/>
  <c r="M17" i="20" s="1"/>
  <c r="P16" i="20"/>
  <c r="P15" i="20"/>
  <c r="M15" i="20"/>
  <c r="F15" i="20"/>
  <c r="M16" i="20" s="1"/>
  <c r="P14" i="20"/>
  <c r="F14" i="20"/>
  <c r="M14" i="20" s="1"/>
  <c r="P13" i="20"/>
  <c r="M13" i="20"/>
  <c r="P12" i="20"/>
  <c r="M12" i="20"/>
  <c r="F12" i="20"/>
  <c r="M81" i="20" l="1"/>
  <c r="F83" i="20"/>
  <c r="M29" i="20"/>
  <c r="M31" i="20"/>
  <c r="M82" i="20" s="1"/>
  <c r="M33" i="20"/>
  <c r="M36" i="20"/>
  <c r="M38" i="20"/>
  <c r="M48" i="20"/>
  <c r="M50" i="20"/>
  <c r="M52" i="20"/>
  <c r="M54" i="20"/>
  <c r="M56" i="20"/>
  <c r="F81" i="20"/>
  <c r="F87" i="20" s="1"/>
  <c r="E87" i="20" s="1"/>
  <c r="H93" i="20" s="1"/>
  <c r="H7" i="20" s="1"/>
  <c r="E82" i="20"/>
  <c r="I87" i="20"/>
  <c r="M64" i="20"/>
  <c r="M83" i="20" s="1"/>
  <c r="M42" i="20"/>
  <c r="M73" i="20"/>
  <c r="M75" i="20"/>
  <c r="I86" i="20"/>
  <c r="M87" i="19" l="1"/>
  <c r="L87" i="19"/>
  <c r="C87" i="19"/>
  <c r="M86" i="19"/>
  <c r="L86" i="19"/>
  <c r="F86" i="19"/>
  <c r="E86" i="19"/>
  <c r="H92" i="19" s="1"/>
  <c r="J83" i="19"/>
  <c r="I83" i="19"/>
  <c r="E83" i="19"/>
  <c r="J82" i="19"/>
  <c r="I82" i="19"/>
  <c r="J86" i="19" s="1"/>
  <c r="J81" i="19"/>
  <c r="I81" i="19"/>
  <c r="J87" i="19" s="1"/>
  <c r="E81" i="19"/>
  <c r="P77" i="19"/>
  <c r="P76" i="19"/>
  <c r="M76" i="19"/>
  <c r="P75" i="19"/>
  <c r="P74" i="19"/>
  <c r="M74" i="19"/>
  <c r="P73" i="19"/>
  <c r="F73" i="19"/>
  <c r="M77" i="19" s="1"/>
  <c r="P72" i="19"/>
  <c r="M72" i="19"/>
  <c r="F72" i="19"/>
  <c r="P71" i="19"/>
  <c r="F71" i="19"/>
  <c r="M71" i="19" s="1"/>
  <c r="P70" i="19"/>
  <c r="F70" i="19"/>
  <c r="M70" i="19" s="1"/>
  <c r="P69" i="19"/>
  <c r="F69" i="19"/>
  <c r="M69" i="19" s="1"/>
  <c r="P68" i="19"/>
  <c r="M68" i="19"/>
  <c r="F68" i="19"/>
  <c r="P67" i="19"/>
  <c r="F67" i="19"/>
  <c r="M67" i="19" s="1"/>
  <c r="P66" i="19"/>
  <c r="F66" i="19"/>
  <c r="M66" i="19" s="1"/>
  <c r="P65" i="19"/>
  <c r="P64" i="19"/>
  <c r="F64" i="19"/>
  <c r="M65" i="19" s="1"/>
  <c r="P63" i="19"/>
  <c r="F63" i="19"/>
  <c r="M63" i="19" s="1"/>
  <c r="P60" i="19"/>
  <c r="F60" i="19"/>
  <c r="M60" i="19" s="1"/>
  <c r="P59" i="19"/>
  <c r="M59" i="19"/>
  <c r="P58" i="19"/>
  <c r="P57" i="19"/>
  <c r="M57" i="19"/>
  <c r="P56" i="19"/>
  <c r="P55" i="19"/>
  <c r="M55" i="19"/>
  <c r="P54" i="19"/>
  <c r="P53" i="19"/>
  <c r="M53" i="19"/>
  <c r="P52" i="19"/>
  <c r="P51" i="19"/>
  <c r="M51" i="19"/>
  <c r="P50" i="19"/>
  <c r="P49" i="19"/>
  <c r="M49" i="19"/>
  <c r="P48" i="19"/>
  <c r="P47" i="19"/>
  <c r="M47" i="19"/>
  <c r="F47" i="19"/>
  <c r="M58" i="19" s="1"/>
  <c r="C47" i="19"/>
  <c r="P46" i="19"/>
  <c r="M46" i="19"/>
  <c r="F46" i="19"/>
  <c r="P45" i="19"/>
  <c r="M45" i="19"/>
  <c r="P44" i="19"/>
  <c r="M44" i="19"/>
  <c r="P43" i="19"/>
  <c r="M43" i="19"/>
  <c r="P42" i="19"/>
  <c r="M42" i="19"/>
  <c r="F42" i="19"/>
  <c r="P41" i="19"/>
  <c r="M41" i="19"/>
  <c r="P40" i="19"/>
  <c r="P39" i="19"/>
  <c r="M39" i="19"/>
  <c r="P38" i="19"/>
  <c r="P37" i="19"/>
  <c r="M37" i="19"/>
  <c r="P36" i="19"/>
  <c r="F36" i="19"/>
  <c r="M40" i="19" s="1"/>
  <c r="C36" i="19"/>
  <c r="P35" i="19"/>
  <c r="F35" i="19"/>
  <c r="M35" i="19" s="1"/>
  <c r="C35" i="19"/>
  <c r="P34" i="19"/>
  <c r="F34" i="19"/>
  <c r="M34" i="19" s="1"/>
  <c r="C34" i="19"/>
  <c r="E82" i="19" s="1"/>
  <c r="P33" i="19"/>
  <c r="P32" i="19"/>
  <c r="M32" i="19"/>
  <c r="P31" i="19"/>
  <c r="P30" i="19"/>
  <c r="M30" i="19"/>
  <c r="P29" i="19"/>
  <c r="P28" i="19"/>
  <c r="M28" i="19"/>
  <c r="F28" i="19"/>
  <c r="F82" i="19" s="1"/>
  <c r="P25" i="19"/>
  <c r="F25" i="19"/>
  <c r="M25" i="19" s="1"/>
  <c r="P24" i="19"/>
  <c r="F24" i="19"/>
  <c r="M24" i="19" s="1"/>
  <c r="P23" i="19"/>
  <c r="M23" i="19"/>
  <c r="P22" i="19"/>
  <c r="M22" i="19"/>
  <c r="P21" i="19"/>
  <c r="M21" i="19"/>
  <c r="P20" i="19"/>
  <c r="M20" i="19"/>
  <c r="P19" i="19"/>
  <c r="M19" i="19"/>
  <c r="F19" i="19"/>
  <c r="P18" i="19"/>
  <c r="M18" i="19"/>
  <c r="F18" i="19"/>
  <c r="P17" i="19"/>
  <c r="F17" i="19"/>
  <c r="M17" i="19" s="1"/>
  <c r="P16" i="19"/>
  <c r="P15" i="19"/>
  <c r="M15" i="19"/>
  <c r="F15" i="19"/>
  <c r="M16" i="19" s="1"/>
  <c r="P14" i="19"/>
  <c r="F14" i="19"/>
  <c r="M14" i="19" s="1"/>
  <c r="M81" i="19" s="1"/>
  <c r="P13" i="19"/>
  <c r="M13" i="19"/>
  <c r="P12" i="19"/>
  <c r="M12" i="19"/>
  <c r="F12" i="19"/>
  <c r="C86" i="19" l="1"/>
  <c r="M64" i="19"/>
  <c r="M83" i="19" s="1"/>
  <c r="M29" i="19"/>
  <c r="M31" i="19"/>
  <c r="M82" i="19" s="1"/>
  <c r="M33" i="19"/>
  <c r="M36" i="19"/>
  <c r="M38" i="19"/>
  <c r="M48" i="19"/>
  <c r="M50" i="19"/>
  <c r="M52" i="19"/>
  <c r="M54" i="19"/>
  <c r="M56" i="19"/>
  <c r="F81" i="19"/>
  <c r="F87" i="19" s="1"/>
  <c r="E87" i="19" s="1"/>
  <c r="H93" i="19" s="1"/>
  <c r="H7" i="19" s="1"/>
  <c r="I87" i="19"/>
  <c r="F83" i="19"/>
  <c r="M73" i="19"/>
  <c r="M75" i="19"/>
  <c r="I86" i="19"/>
  <c r="M87" i="18" l="1"/>
  <c r="L87" i="18" s="1"/>
  <c r="C87" i="18"/>
  <c r="M86" i="18"/>
  <c r="L86" i="18"/>
  <c r="F86" i="18"/>
  <c r="E86" i="18"/>
  <c r="H92" i="18" s="1"/>
  <c r="J83" i="18"/>
  <c r="I83" i="18"/>
  <c r="I87" i="18" s="1"/>
  <c r="E83" i="18"/>
  <c r="J82" i="18"/>
  <c r="I82" i="18"/>
  <c r="J81" i="18"/>
  <c r="I81" i="18"/>
  <c r="J86" i="18" s="1"/>
  <c r="E81" i="18"/>
  <c r="P77" i="18"/>
  <c r="P76" i="18"/>
  <c r="M76" i="18"/>
  <c r="P75" i="18"/>
  <c r="P74" i="18"/>
  <c r="M74" i="18"/>
  <c r="P73" i="18"/>
  <c r="F73" i="18"/>
  <c r="M77" i="18" s="1"/>
  <c r="P72" i="18"/>
  <c r="F72" i="18"/>
  <c r="M72" i="18" s="1"/>
  <c r="P71" i="18"/>
  <c r="M71" i="18"/>
  <c r="F71" i="18"/>
  <c r="P70" i="18"/>
  <c r="F70" i="18"/>
  <c r="M70" i="18" s="1"/>
  <c r="P69" i="18"/>
  <c r="F69" i="18"/>
  <c r="M69" i="18" s="1"/>
  <c r="P68" i="18"/>
  <c r="F68" i="18"/>
  <c r="M68" i="18" s="1"/>
  <c r="P67" i="18"/>
  <c r="M67" i="18"/>
  <c r="F67" i="18"/>
  <c r="P66" i="18"/>
  <c r="F66" i="18"/>
  <c r="M66" i="18" s="1"/>
  <c r="P65" i="18"/>
  <c r="M65" i="18"/>
  <c r="P64" i="18"/>
  <c r="M64" i="18"/>
  <c r="F64" i="18"/>
  <c r="P63" i="18"/>
  <c r="F63" i="18"/>
  <c r="F83" i="18" s="1"/>
  <c r="P60" i="18"/>
  <c r="F60" i="18"/>
  <c r="M60" i="18" s="1"/>
  <c r="P59" i="18"/>
  <c r="P58" i="18"/>
  <c r="M58" i="18"/>
  <c r="P57" i="18"/>
  <c r="P56" i="18"/>
  <c r="M56" i="18"/>
  <c r="P55" i="18"/>
  <c r="P54" i="18"/>
  <c r="M54" i="18"/>
  <c r="P53" i="18"/>
  <c r="P52" i="18"/>
  <c r="M52" i="18"/>
  <c r="P51" i="18"/>
  <c r="P50" i="18"/>
  <c r="M50" i="18"/>
  <c r="P49" i="18"/>
  <c r="P48" i="18"/>
  <c r="M48" i="18"/>
  <c r="P47" i="18"/>
  <c r="F47" i="18"/>
  <c r="M59" i="18" s="1"/>
  <c r="C47" i="18"/>
  <c r="E82" i="18" s="1"/>
  <c r="P46" i="18"/>
  <c r="F46" i="18"/>
  <c r="M46" i="18" s="1"/>
  <c r="P45" i="18"/>
  <c r="M45" i="18"/>
  <c r="P44" i="18"/>
  <c r="P43" i="18"/>
  <c r="M43" i="18"/>
  <c r="P42" i="18"/>
  <c r="F42" i="18"/>
  <c r="M44" i="18" s="1"/>
  <c r="P41" i="18"/>
  <c r="P40" i="18"/>
  <c r="P39" i="18"/>
  <c r="P38" i="18"/>
  <c r="P37" i="18"/>
  <c r="P36" i="18"/>
  <c r="F36" i="18"/>
  <c r="M41" i="18" s="1"/>
  <c r="C36" i="18"/>
  <c r="P35" i="18"/>
  <c r="F35" i="18"/>
  <c r="M35" i="18" s="1"/>
  <c r="C35" i="18"/>
  <c r="P34" i="18"/>
  <c r="F34" i="18"/>
  <c r="M34" i="18" s="1"/>
  <c r="C34" i="18"/>
  <c r="C86" i="18" s="1"/>
  <c r="P33" i="18"/>
  <c r="M33" i="18"/>
  <c r="P32" i="18"/>
  <c r="P31" i="18"/>
  <c r="M31" i="18"/>
  <c r="P30" i="18"/>
  <c r="P29" i="18"/>
  <c r="M29" i="18"/>
  <c r="P28" i="18"/>
  <c r="F28" i="18"/>
  <c r="M32" i="18" s="1"/>
  <c r="P25" i="18"/>
  <c r="M25" i="18"/>
  <c r="F25" i="18"/>
  <c r="P24" i="18"/>
  <c r="F24" i="18"/>
  <c r="M24" i="18" s="1"/>
  <c r="P23" i="18"/>
  <c r="P22" i="18"/>
  <c r="M22" i="18"/>
  <c r="P21" i="18"/>
  <c r="P20" i="18"/>
  <c r="M20" i="18"/>
  <c r="P19" i="18"/>
  <c r="F19" i="18"/>
  <c r="M23" i="18" s="1"/>
  <c r="P18" i="18"/>
  <c r="F18" i="18"/>
  <c r="M18" i="18" s="1"/>
  <c r="P17" i="18"/>
  <c r="M17" i="18"/>
  <c r="F17" i="18"/>
  <c r="P16" i="18"/>
  <c r="M16" i="18"/>
  <c r="P15" i="18"/>
  <c r="F15" i="18"/>
  <c r="M15" i="18" s="1"/>
  <c r="P14" i="18"/>
  <c r="M14" i="18"/>
  <c r="F14" i="18"/>
  <c r="P13" i="18"/>
  <c r="M13" i="18"/>
  <c r="P12" i="18"/>
  <c r="F12" i="18"/>
  <c r="M12" i="18" s="1"/>
  <c r="M81" i="18" l="1"/>
  <c r="M36" i="18"/>
  <c r="M38" i="18"/>
  <c r="M40" i="18"/>
  <c r="M63" i="18"/>
  <c r="F81" i="18"/>
  <c r="F87" i="18" s="1"/>
  <c r="M19" i="18"/>
  <c r="M21" i="18"/>
  <c r="M42" i="18"/>
  <c r="M73" i="18"/>
  <c r="M75" i="18"/>
  <c r="F82" i="18"/>
  <c r="I86" i="18"/>
  <c r="J87" i="18"/>
  <c r="M28" i="18"/>
  <c r="M30" i="18"/>
  <c r="M37" i="18"/>
  <c r="M39" i="18"/>
  <c r="M47" i="18"/>
  <c r="M49" i="18"/>
  <c r="M51" i="18"/>
  <c r="M53" i="18"/>
  <c r="M55" i="18"/>
  <c r="M57" i="18"/>
  <c r="E87" i="18" l="1"/>
  <c r="H93" i="18" s="1"/>
  <c r="H7" i="18" s="1"/>
  <c r="M83" i="18"/>
  <c r="M82" i="18"/>
  <c r="M87" i="17" l="1"/>
  <c r="L87" i="17" s="1"/>
  <c r="C87" i="17"/>
  <c r="M86" i="17"/>
  <c r="L86" i="17"/>
  <c r="F86" i="17"/>
  <c r="E86" i="17"/>
  <c r="H92" i="17" s="1"/>
  <c r="J83" i="17"/>
  <c r="I83" i="17"/>
  <c r="I87" i="17" s="1"/>
  <c r="E83" i="17"/>
  <c r="J82" i="17"/>
  <c r="I82" i="17"/>
  <c r="J81" i="17"/>
  <c r="I81" i="17"/>
  <c r="J87" i="17" s="1"/>
  <c r="E81" i="17"/>
  <c r="P77" i="17"/>
  <c r="P76" i="17"/>
  <c r="M76" i="17"/>
  <c r="P75" i="17"/>
  <c r="P74" i="17"/>
  <c r="M74" i="17"/>
  <c r="P73" i="17"/>
  <c r="F73" i="17"/>
  <c r="M77" i="17" s="1"/>
  <c r="P72" i="17"/>
  <c r="M72" i="17"/>
  <c r="F72" i="17"/>
  <c r="P71" i="17"/>
  <c r="M71" i="17"/>
  <c r="F71" i="17"/>
  <c r="P70" i="17"/>
  <c r="F70" i="17"/>
  <c r="M70" i="17" s="1"/>
  <c r="P69" i="17"/>
  <c r="F69" i="17"/>
  <c r="M69" i="17" s="1"/>
  <c r="P68" i="17"/>
  <c r="M68" i="17"/>
  <c r="F68" i="17"/>
  <c r="P67" i="17"/>
  <c r="M67" i="17"/>
  <c r="F67" i="17"/>
  <c r="P66" i="17"/>
  <c r="F66" i="17"/>
  <c r="M66" i="17" s="1"/>
  <c r="P65" i="17"/>
  <c r="P64" i="17"/>
  <c r="M64" i="17"/>
  <c r="F64" i="17"/>
  <c r="M65" i="17" s="1"/>
  <c r="P63" i="17"/>
  <c r="F63" i="17"/>
  <c r="F83" i="17" s="1"/>
  <c r="P60" i="17"/>
  <c r="F60" i="17"/>
  <c r="M60" i="17" s="1"/>
  <c r="P59" i="17"/>
  <c r="P58" i="17"/>
  <c r="M58" i="17"/>
  <c r="P57" i="17"/>
  <c r="P56" i="17"/>
  <c r="M56" i="17"/>
  <c r="P55" i="17"/>
  <c r="P54" i="17"/>
  <c r="M54" i="17"/>
  <c r="P53" i="17"/>
  <c r="P52" i="17"/>
  <c r="M52" i="17"/>
  <c r="P51" i="17"/>
  <c r="P50" i="17"/>
  <c r="M50" i="17"/>
  <c r="P49" i="17"/>
  <c r="P48" i="17"/>
  <c r="M48" i="17"/>
  <c r="P47" i="17"/>
  <c r="F47" i="17"/>
  <c r="M59" i="17" s="1"/>
  <c r="C47" i="17"/>
  <c r="E82" i="17" s="1"/>
  <c r="P46" i="17"/>
  <c r="F46" i="17"/>
  <c r="M46" i="17" s="1"/>
  <c r="P45" i="17"/>
  <c r="M45" i="17"/>
  <c r="P44" i="17"/>
  <c r="P43" i="17"/>
  <c r="M43" i="17"/>
  <c r="P42" i="17"/>
  <c r="F42" i="17"/>
  <c r="M44" i="17" s="1"/>
  <c r="P41" i="17"/>
  <c r="P40" i="17"/>
  <c r="P39" i="17"/>
  <c r="P38" i="17"/>
  <c r="P37" i="17"/>
  <c r="P36" i="17"/>
  <c r="F36" i="17"/>
  <c r="M40" i="17" s="1"/>
  <c r="C36" i="17"/>
  <c r="P35" i="17"/>
  <c r="F35" i="17"/>
  <c r="M35" i="17" s="1"/>
  <c r="C35" i="17"/>
  <c r="P34" i="17"/>
  <c r="F34" i="17"/>
  <c r="M34" i="17" s="1"/>
  <c r="C34" i="17"/>
  <c r="C86" i="17" s="1"/>
  <c r="P33" i="17"/>
  <c r="M33" i="17"/>
  <c r="P32" i="17"/>
  <c r="P31" i="17"/>
  <c r="M31" i="17"/>
  <c r="P30" i="17"/>
  <c r="P29" i="17"/>
  <c r="M29" i="17"/>
  <c r="P28" i="17"/>
  <c r="F28" i="17"/>
  <c r="F82" i="17" s="1"/>
  <c r="P25" i="17"/>
  <c r="M25" i="17"/>
  <c r="F25" i="17"/>
  <c r="P24" i="17"/>
  <c r="F24" i="17"/>
  <c r="M24" i="17" s="1"/>
  <c r="P23" i="17"/>
  <c r="P22" i="17"/>
  <c r="M22" i="17"/>
  <c r="P21" i="17"/>
  <c r="P20" i="17"/>
  <c r="M20" i="17"/>
  <c r="P19" i="17"/>
  <c r="F19" i="17"/>
  <c r="F81" i="17" s="1"/>
  <c r="F87" i="17" s="1"/>
  <c r="E87" i="17" s="1"/>
  <c r="H93" i="17" s="1"/>
  <c r="P18" i="17"/>
  <c r="F18" i="17"/>
  <c r="M18" i="17" s="1"/>
  <c r="P17" i="17"/>
  <c r="M17" i="17"/>
  <c r="F17" i="17"/>
  <c r="P16" i="17"/>
  <c r="M16" i="17"/>
  <c r="P15" i="17"/>
  <c r="F15" i="17"/>
  <c r="M15" i="17" s="1"/>
  <c r="P14" i="17"/>
  <c r="M14" i="17"/>
  <c r="F14" i="17"/>
  <c r="P13" i="17"/>
  <c r="M13" i="17"/>
  <c r="P12" i="17"/>
  <c r="F12" i="17"/>
  <c r="M12" i="17" s="1"/>
  <c r="H7" i="17" l="1"/>
  <c r="M38" i="17"/>
  <c r="M63" i="17"/>
  <c r="M19" i="17"/>
  <c r="M21" i="17"/>
  <c r="M81" i="17" s="1"/>
  <c r="M23" i="17"/>
  <c r="M28" i="17"/>
  <c r="M30" i="17"/>
  <c r="M32" i="17"/>
  <c r="M37" i="17"/>
  <c r="M39" i="17"/>
  <c r="M41" i="17"/>
  <c r="M47" i="17"/>
  <c r="M49" i="17"/>
  <c r="M51" i="17"/>
  <c r="M53" i="17"/>
  <c r="M55" i="17"/>
  <c r="M57" i="17"/>
  <c r="J86" i="17"/>
  <c r="M36" i="17"/>
  <c r="M42" i="17"/>
  <c r="M73" i="17"/>
  <c r="M75" i="17"/>
  <c r="I86" i="17"/>
  <c r="M82" i="17" l="1"/>
  <c r="M83" i="17"/>
  <c r="M87" i="16" l="1"/>
  <c r="L87" i="16"/>
  <c r="C87" i="16"/>
  <c r="M86" i="16"/>
  <c r="L86" i="16"/>
  <c r="F86" i="16"/>
  <c r="E86" i="16"/>
  <c r="H92" i="16" s="1"/>
  <c r="J83" i="16"/>
  <c r="I83" i="16"/>
  <c r="E83" i="16"/>
  <c r="J82" i="16"/>
  <c r="I82" i="16"/>
  <c r="J86" i="16" s="1"/>
  <c r="J81" i="16"/>
  <c r="I81" i="16"/>
  <c r="J87" i="16" s="1"/>
  <c r="E81" i="16"/>
  <c r="P77" i="16"/>
  <c r="P76" i="16"/>
  <c r="M76" i="16"/>
  <c r="P75" i="16"/>
  <c r="P74" i="16"/>
  <c r="M74" i="16"/>
  <c r="P73" i="16"/>
  <c r="F73" i="16"/>
  <c r="M77" i="16" s="1"/>
  <c r="P72" i="16"/>
  <c r="M72" i="16"/>
  <c r="F72" i="16"/>
  <c r="P71" i="16"/>
  <c r="F71" i="16"/>
  <c r="M71" i="16" s="1"/>
  <c r="P70" i="16"/>
  <c r="F70" i="16"/>
  <c r="M70" i="16" s="1"/>
  <c r="P69" i="16"/>
  <c r="F69" i="16"/>
  <c r="M69" i="16" s="1"/>
  <c r="P68" i="16"/>
  <c r="M68" i="16"/>
  <c r="F68" i="16"/>
  <c r="P67" i="16"/>
  <c r="F67" i="16"/>
  <c r="M67" i="16" s="1"/>
  <c r="P66" i="16"/>
  <c r="F66" i="16"/>
  <c r="M66" i="16" s="1"/>
  <c r="P65" i="16"/>
  <c r="P64" i="16"/>
  <c r="F64" i="16"/>
  <c r="M65" i="16" s="1"/>
  <c r="P63" i="16"/>
  <c r="F63" i="16"/>
  <c r="M63" i="16" s="1"/>
  <c r="P60" i="16"/>
  <c r="F60" i="16"/>
  <c r="M60" i="16" s="1"/>
  <c r="P59" i="16"/>
  <c r="M59" i="16"/>
  <c r="P58" i="16"/>
  <c r="P57" i="16"/>
  <c r="M57" i="16"/>
  <c r="P56" i="16"/>
  <c r="P55" i="16"/>
  <c r="M55" i="16"/>
  <c r="P54" i="16"/>
  <c r="P53" i="16"/>
  <c r="M53" i="16"/>
  <c r="P52" i="16"/>
  <c r="P51" i="16"/>
  <c r="M51" i="16"/>
  <c r="P50" i="16"/>
  <c r="P49" i="16"/>
  <c r="M49" i="16"/>
  <c r="P48" i="16"/>
  <c r="P47" i="16"/>
  <c r="M47" i="16"/>
  <c r="F47" i="16"/>
  <c r="M58" i="16" s="1"/>
  <c r="C47" i="16"/>
  <c r="P46" i="16"/>
  <c r="M46" i="16"/>
  <c r="F46" i="16"/>
  <c r="P45" i="16"/>
  <c r="M45" i="16"/>
  <c r="P44" i="16"/>
  <c r="P43" i="16"/>
  <c r="M43" i="16"/>
  <c r="P42" i="16"/>
  <c r="M42" i="16"/>
  <c r="F42" i="16"/>
  <c r="M44" i="16" s="1"/>
  <c r="P41" i="16"/>
  <c r="M41" i="16"/>
  <c r="P40" i="16"/>
  <c r="P39" i="16"/>
  <c r="M39" i="16"/>
  <c r="P38" i="16"/>
  <c r="P37" i="16"/>
  <c r="M37" i="16"/>
  <c r="P36" i="16"/>
  <c r="F36" i="16"/>
  <c r="M40" i="16" s="1"/>
  <c r="C36" i="16"/>
  <c r="P35" i="16"/>
  <c r="F35" i="16"/>
  <c r="M35" i="16" s="1"/>
  <c r="C35" i="16"/>
  <c r="P34" i="16"/>
  <c r="F34" i="16"/>
  <c r="M34" i="16" s="1"/>
  <c r="C34" i="16"/>
  <c r="E82" i="16" s="1"/>
  <c r="P33" i="16"/>
  <c r="P32" i="16"/>
  <c r="M32" i="16"/>
  <c r="P31" i="16"/>
  <c r="P30" i="16"/>
  <c r="M30" i="16"/>
  <c r="P29" i="16"/>
  <c r="P28" i="16"/>
  <c r="M28" i="16"/>
  <c r="F28" i="16"/>
  <c r="F82" i="16" s="1"/>
  <c r="P25" i="16"/>
  <c r="F25" i="16"/>
  <c r="M25" i="16" s="1"/>
  <c r="P24" i="16"/>
  <c r="F24" i="16"/>
  <c r="M24" i="16" s="1"/>
  <c r="P23" i="16"/>
  <c r="M23" i="16"/>
  <c r="P22" i="16"/>
  <c r="M22" i="16"/>
  <c r="P21" i="16"/>
  <c r="M21" i="16"/>
  <c r="P20" i="16"/>
  <c r="M20" i="16"/>
  <c r="P19" i="16"/>
  <c r="M19" i="16"/>
  <c r="F19" i="16"/>
  <c r="P18" i="16"/>
  <c r="M18" i="16"/>
  <c r="F18" i="16"/>
  <c r="P17" i="16"/>
  <c r="F17" i="16"/>
  <c r="M17" i="16" s="1"/>
  <c r="P16" i="16"/>
  <c r="P15" i="16"/>
  <c r="M15" i="16"/>
  <c r="F15" i="16"/>
  <c r="M16" i="16" s="1"/>
  <c r="P14" i="16"/>
  <c r="F14" i="16"/>
  <c r="F81" i="16" s="1"/>
  <c r="P13" i="16"/>
  <c r="M13" i="16"/>
  <c r="P12" i="16"/>
  <c r="M12" i="16"/>
  <c r="F12" i="16"/>
  <c r="F87" i="16" l="1"/>
  <c r="E87" i="16" s="1"/>
  <c r="H93" i="16" s="1"/>
  <c r="H7" i="16" s="1"/>
  <c r="C86" i="16"/>
  <c r="M14" i="16"/>
  <c r="M81" i="16" s="1"/>
  <c r="M29" i="16"/>
  <c r="M31" i="16"/>
  <c r="M82" i="16" s="1"/>
  <c r="M33" i="16"/>
  <c r="M36" i="16"/>
  <c r="M38" i="16"/>
  <c r="M48" i="16"/>
  <c r="M50" i="16"/>
  <c r="M52" i="16"/>
  <c r="M54" i="16"/>
  <c r="M56" i="16"/>
  <c r="I87" i="16"/>
  <c r="F83" i="16"/>
  <c r="M64" i="16"/>
  <c r="M83" i="16" s="1"/>
  <c r="M73" i="16"/>
  <c r="M75" i="16"/>
  <c r="I86" i="16"/>
  <c r="M87" i="15" l="1"/>
  <c r="L87" i="15" s="1"/>
  <c r="C87" i="15"/>
  <c r="M86" i="15"/>
  <c r="L86" i="15"/>
  <c r="F86" i="15"/>
  <c r="E86" i="15"/>
  <c r="H92" i="15" s="1"/>
  <c r="J83" i="15"/>
  <c r="I83" i="15"/>
  <c r="I87" i="15" s="1"/>
  <c r="E83" i="15"/>
  <c r="J82" i="15"/>
  <c r="I82" i="15"/>
  <c r="J81" i="15"/>
  <c r="I81" i="15"/>
  <c r="J87" i="15" s="1"/>
  <c r="E81" i="15"/>
  <c r="P77" i="15"/>
  <c r="P76" i="15"/>
  <c r="M76" i="15"/>
  <c r="P75" i="15"/>
  <c r="P74" i="15"/>
  <c r="M74" i="15"/>
  <c r="P73" i="15"/>
  <c r="F73" i="15"/>
  <c r="M77" i="15" s="1"/>
  <c r="P72" i="15"/>
  <c r="M72" i="15"/>
  <c r="F72" i="15"/>
  <c r="P71" i="15"/>
  <c r="M71" i="15"/>
  <c r="F71" i="15"/>
  <c r="P70" i="15"/>
  <c r="F70" i="15"/>
  <c r="M70" i="15" s="1"/>
  <c r="P69" i="15"/>
  <c r="F69" i="15"/>
  <c r="M69" i="15" s="1"/>
  <c r="P68" i="15"/>
  <c r="M68" i="15"/>
  <c r="F68" i="15"/>
  <c r="P67" i="15"/>
  <c r="M67" i="15"/>
  <c r="F67" i="15"/>
  <c r="P66" i="15"/>
  <c r="F66" i="15"/>
  <c r="M66" i="15" s="1"/>
  <c r="P65" i="15"/>
  <c r="P64" i="15"/>
  <c r="M64" i="15"/>
  <c r="F64" i="15"/>
  <c r="M65" i="15" s="1"/>
  <c r="P63" i="15"/>
  <c r="F63" i="15"/>
  <c r="F83" i="15" s="1"/>
  <c r="P60" i="15"/>
  <c r="F60" i="15"/>
  <c r="M60" i="15" s="1"/>
  <c r="P59" i="15"/>
  <c r="P58" i="15"/>
  <c r="M58" i="15"/>
  <c r="P57" i="15"/>
  <c r="P56" i="15"/>
  <c r="M56" i="15"/>
  <c r="P55" i="15"/>
  <c r="P54" i="15"/>
  <c r="M54" i="15"/>
  <c r="P53" i="15"/>
  <c r="P52" i="15"/>
  <c r="M52" i="15"/>
  <c r="P51" i="15"/>
  <c r="P50" i="15"/>
  <c r="M50" i="15"/>
  <c r="P49" i="15"/>
  <c r="P48" i="15"/>
  <c r="M48" i="15"/>
  <c r="P47" i="15"/>
  <c r="F47" i="15"/>
  <c r="M59" i="15" s="1"/>
  <c r="C47" i="15"/>
  <c r="E82" i="15" s="1"/>
  <c r="P46" i="15"/>
  <c r="F46" i="15"/>
  <c r="M46" i="15" s="1"/>
  <c r="P45" i="15"/>
  <c r="M45" i="15"/>
  <c r="P44" i="15"/>
  <c r="P43" i="15"/>
  <c r="M43" i="15"/>
  <c r="P42" i="15"/>
  <c r="F42" i="15"/>
  <c r="M44" i="15" s="1"/>
  <c r="P41" i="15"/>
  <c r="P40" i="15"/>
  <c r="P39" i="15"/>
  <c r="P38" i="15"/>
  <c r="P37" i="15"/>
  <c r="P36" i="15"/>
  <c r="F36" i="15"/>
  <c r="M41" i="15" s="1"/>
  <c r="C36" i="15"/>
  <c r="P35" i="15"/>
  <c r="F35" i="15"/>
  <c r="M35" i="15" s="1"/>
  <c r="C35" i="15"/>
  <c r="P34" i="15"/>
  <c r="F34" i="15"/>
  <c r="M34" i="15" s="1"/>
  <c r="C34" i="15"/>
  <c r="C86" i="15" s="1"/>
  <c r="P33" i="15"/>
  <c r="M33" i="15"/>
  <c r="P32" i="15"/>
  <c r="P31" i="15"/>
  <c r="M31" i="15"/>
  <c r="P30" i="15"/>
  <c r="P29" i="15"/>
  <c r="M29" i="15"/>
  <c r="P28" i="15"/>
  <c r="F28" i="15"/>
  <c r="F82" i="15" s="1"/>
  <c r="P25" i="15"/>
  <c r="M25" i="15"/>
  <c r="F25" i="15"/>
  <c r="P24" i="15"/>
  <c r="F24" i="15"/>
  <c r="M24" i="15" s="1"/>
  <c r="P23" i="15"/>
  <c r="P22" i="15"/>
  <c r="M22" i="15"/>
  <c r="P21" i="15"/>
  <c r="P20" i="15"/>
  <c r="M20" i="15"/>
  <c r="P19" i="15"/>
  <c r="F19" i="15"/>
  <c r="F81" i="15" s="1"/>
  <c r="F87" i="15" s="1"/>
  <c r="E87" i="15" s="1"/>
  <c r="H93" i="15" s="1"/>
  <c r="P18" i="15"/>
  <c r="F18" i="15"/>
  <c r="M18" i="15" s="1"/>
  <c r="P17" i="15"/>
  <c r="M17" i="15"/>
  <c r="F17" i="15"/>
  <c r="P16" i="15"/>
  <c r="M16" i="15"/>
  <c r="P15" i="15"/>
  <c r="F15" i="15"/>
  <c r="M15" i="15" s="1"/>
  <c r="P14" i="15"/>
  <c r="M14" i="15"/>
  <c r="F14" i="15"/>
  <c r="P13" i="15"/>
  <c r="M13" i="15"/>
  <c r="P12" i="15"/>
  <c r="F12" i="15"/>
  <c r="M12" i="15" s="1"/>
  <c r="H7" i="15" l="1"/>
  <c r="M36" i="15"/>
  <c r="M38" i="15"/>
  <c r="M40" i="15"/>
  <c r="M63" i="15"/>
  <c r="M19" i="15"/>
  <c r="M81" i="15" s="1"/>
  <c r="M21" i="15"/>
  <c r="M23" i="15"/>
  <c r="M28" i="15"/>
  <c r="M30" i="15"/>
  <c r="M32" i="15"/>
  <c r="M37" i="15"/>
  <c r="M39" i="15"/>
  <c r="M47" i="15"/>
  <c r="M49" i="15"/>
  <c r="M51" i="15"/>
  <c r="M53" i="15"/>
  <c r="M55" i="15"/>
  <c r="M57" i="15"/>
  <c r="J86" i="15"/>
  <c r="M42" i="15"/>
  <c r="M73" i="15"/>
  <c r="M75" i="15"/>
  <c r="I86" i="15"/>
  <c r="M82" i="15" l="1"/>
  <c r="M83" i="15"/>
  <c r="M87" i="14" l="1"/>
  <c r="L87" i="14"/>
  <c r="C87" i="14"/>
  <c r="M86" i="14"/>
  <c r="L86" i="14"/>
  <c r="F86" i="14"/>
  <c r="E86" i="14"/>
  <c r="H92" i="14" s="1"/>
  <c r="J83" i="14"/>
  <c r="I83" i="14"/>
  <c r="E83" i="14"/>
  <c r="J82" i="14"/>
  <c r="I82" i="14"/>
  <c r="J86" i="14" s="1"/>
  <c r="J81" i="14"/>
  <c r="I81" i="14"/>
  <c r="J87" i="14" s="1"/>
  <c r="E81" i="14"/>
  <c r="P77" i="14"/>
  <c r="P76" i="14"/>
  <c r="M76" i="14"/>
  <c r="P75" i="14"/>
  <c r="P74" i="14"/>
  <c r="M74" i="14"/>
  <c r="P73" i="14"/>
  <c r="F73" i="14"/>
  <c r="M77" i="14" s="1"/>
  <c r="P72" i="14"/>
  <c r="M72" i="14"/>
  <c r="F72" i="14"/>
  <c r="P71" i="14"/>
  <c r="F71" i="14"/>
  <c r="M71" i="14" s="1"/>
  <c r="P70" i="14"/>
  <c r="F70" i="14"/>
  <c r="M70" i="14" s="1"/>
  <c r="P69" i="14"/>
  <c r="F69" i="14"/>
  <c r="M69" i="14" s="1"/>
  <c r="P68" i="14"/>
  <c r="M68" i="14"/>
  <c r="F68" i="14"/>
  <c r="P67" i="14"/>
  <c r="F67" i="14"/>
  <c r="M67" i="14" s="1"/>
  <c r="P66" i="14"/>
  <c r="F66" i="14"/>
  <c r="M66" i="14" s="1"/>
  <c r="P65" i="14"/>
  <c r="P64" i="14"/>
  <c r="F64" i="14"/>
  <c r="M65" i="14" s="1"/>
  <c r="P63" i="14"/>
  <c r="F63" i="14"/>
  <c r="M63" i="14" s="1"/>
  <c r="P60" i="14"/>
  <c r="F60" i="14"/>
  <c r="M60" i="14" s="1"/>
  <c r="P59" i="14"/>
  <c r="M59" i="14"/>
  <c r="P58" i="14"/>
  <c r="P57" i="14"/>
  <c r="M57" i="14"/>
  <c r="P56" i="14"/>
  <c r="P55" i="14"/>
  <c r="M55" i="14"/>
  <c r="P54" i="14"/>
  <c r="P53" i="14"/>
  <c r="M53" i="14"/>
  <c r="P52" i="14"/>
  <c r="P51" i="14"/>
  <c r="M51" i="14"/>
  <c r="P50" i="14"/>
  <c r="P49" i="14"/>
  <c r="M49" i="14"/>
  <c r="P48" i="14"/>
  <c r="P47" i="14"/>
  <c r="M47" i="14"/>
  <c r="F47" i="14"/>
  <c r="M58" i="14" s="1"/>
  <c r="C47" i="14"/>
  <c r="P46" i="14"/>
  <c r="M46" i="14"/>
  <c r="F46" i="14"/>
  <c r="P45" i="14"/>
  <c r="M45" i="14"/>
  <c r="P44" i="14"/>
  <c r="P43" i="14"/>
  <c r="M43" i="14"/>
  <c r="P42" i="14"/>
  <c r="F42" i="14"/>
  <c r="M44" i="14" s="1"/>
  <c r="P41" i="14"/>
  <c r="M41" i="14"/>
  <c r="P40" i="14"/>
  <c r="P39" i="14"/>
  <c r="M39" i="14"/>
  <c r="P38" i="14"/>
  <c r="P37" i="14"/>
  <c r="M37" i="14"/>
  <c r="P36" i="14"/>
  <c r="F36" i="14"/>
  <c r="M40" i="14" s="1"/>
  <c r="C36" i="14"/>
  <c r="P35" i="14"/>
  <c r="F35" i="14"/>
  <c r="M35" i="14" s="1"/>
  <c r="C35" i="14"/>
  <c r="P34" i="14"/>
  <c r="F34" i="14"/>
  <c r="M34" i="14" s="1"/>
  <c r="C34" i="14"/>
  <c r="E82" i="14" s="1"/>
  <c r="P33" i="14"/>
  <c r="P32" i="14"/>
  <c r="M32" i="14"/>
  <c r="P31" i="14"/>
  <c r="P30" i="14"/>
  <c r="M30" i="14"/>
  <c r="P29" i="14"/>
  <c r="P28" i="14"/>
  <c r="M28" i="14"/>
  <c r="F28" i="14"/>
  <c r="F82" i="14" s="1"/>
  <c r="P25" i="14"/>
  <c r="F25" i="14"/>
  <c r="M25" i="14" s="1"/>
  <c r="P24" i="14"/>
  <c r="F24" i="14"/>
  <c r="M24" i="14" s="1"/>
  <c r="P23" i="14"/>
  <c r="M23" i="14"/>
  <c r="P22" i="14"/>
  <c r="M22" i="14"/>
  <c r="P21" i="14"/>
  <c r="M21" i="14"/>
  <c r="P20" i="14"/>
  <c r="M20" i="14"/>
  <c r="P19" i="14"/>
  <c r="M19" i="14"/>
  <c r="F19" i="14"/>
  <c r="P18" i="14"/>
  <c r="M18" i="14"/>
  <c r="F18" i="14"/>
  <c r="P17" i="14"/>
  <c r="F17" i="14"/>
  <c r="M17" i="14" s="1"/>
  <c r="P16" i="14"/>
  <c r="P15" i="14"/>
  <c r="M15" i="14"/>
  <c r="F15" i="14"/>
  <c r="M16" i="14" s="1"/>
  <c r="P14" i="14"/>
  <c r="F14" i="14"/>
  <c r="M14" i="14" s="1"/>
  <c r="P13" i="14"/>
  <c r="M13" i="14"/>
  <c r="P12" i="14"/>
  <c r="M12" i="14"/>
  <c r="F12" i="14"/>
  <c r="M81" i="14" l="1"/>
  <c r="C86" i="14"/>
  <c r="M29" i="14"/>
  <c r="M31" i="14"/>
  <c r="M82" i="14" s="1"/>
  <c r="M33" i="14"/>
  <c r="M36" i="14"/>
  <c r="M38" i="14"/>
  <c r="M48" i="14"/>
  <c r="M50" i="14"/>
  <c r="M52" i="14"/>
  <c r="M54" i="14"/>
  <c r="M56" i="14"/>
  <c r="F81" i="14"/>
  <c r="F87" i="14" s="1"/>
  <c r="E87" i="14" s="1"/>
  <c r="H93" i="14" s="1"/>
  <c r="H7" i="14" s="1"/>
  <c r="I87" i="14"/>
  <c r="F83" i="14"/>
  <c r="M64" i="14"/>
  <c r="M83" i="14" s="1"/>
  <c r="M42" i="14"/>
  <c r="M73" i="14"/>
  <c r="M75" i="14"/>
  <c r="I86" i="14"/>
  <c r="M87" i="13" l="1"/>
  <c r="L87" i="13" s="1"/>
  <c r="C87" i="13"/>
  <c r="M86" i="13"/>
  <c r="L86" i="13"/>
  <c r="F86" i="13"/>
  <c r="E86" i="13"/>
  <c r="H92" i="13" s="1"/>
  <c r="J83" i="13"/>
  <c r="I83" i="13"/>
  <c r="I87" i="13" s="1"/>
  <c r="E83" i="13"/>
  <c r="J82" i="13"/>
  <c r="I82" i="13"/>
  <c r="J81" i="13"/>
  <c r="I81" i="13"/>
  <c r="J87" i="13" s="1"/>
  <c r="E81" i="13"/>
  <c r="P77" i="13"/>
  <c r="P76" i="13"/>
  <c r="M76" i="13"/>
  <c r="P75" i="13"/>
  <c r="P74" i="13"/>
  <c r="M74" i="13"/>
  <c r="P73" i="13"/>
  <c r="F73" i="13"/>
  <c r="M77" i="13" s="1"/>
  <c r="P72" i="13"/>
  <c r="M72" i="13"/>
  <c r="F72" i="13"/>
  <c r="P71" i="13"/>
  <c r="M71" i="13"/>
  <c r="F71" i="13"/>
  <c r="P70" i="13"/>
  <c r="F70" i="13"/>
  <c r="M70" i="13" s="1"/>
  <c r="P69" i="13"/>
  <c r="F69" i="13"/>
  <c r="M69" i="13" s="1"/>
  <c r="P68" i="13"/>
  <c r="F68" i="13"/>
  <c r="M68" i="13" s="1"/>
  <c r="P67" i="13"/>
  <c r="M67" i="13"/>
  <c r="F67" i="13"/>
  <c r="P66" i="13"/>
  <c r="F66" i="13"/>
  <c r="M66" i="13" s="1"/>
  <c r="P65" i="13"/>
  <c r="P64" i="13"/>
  <c r="M64" i="13"/>
  <c r="F64" i="13"/>
  <c r="M65" i="13" s="1"/>
  <c r="P63" i="13"/>
  <c r="F63" i="13"/>
  <c r="F83" i="13" s="1"/>
  <c r="P60" i="13"/>
  <c r="F60" i="13"/>
  <c r="M60" i="13" s="1"/>
  <c r="P59" i="13"/>
  <c r="P58" i="13"/>
  <c r="M58" i="13"/>
  <c r="P57" i="13"/>
  <c r="P56" i="13"/>
  <c r="M56" i="13"/>
  <c r="P55" i="13"/>
  <c r="P54" i="13"/>
  <c r="M54" i="13"/>
  <c r="P53" i="13"/>
  <c r="P52" i="13"/>
  <c r="M52" i="13"/>
  <c r="P51" i="13"/>
  <c r="P50" i="13"/>
  <c r="M50" i="13"/>
  <c r="P49" i="13"/>
  <c r="P48" i="13"/>
  <c r="M48" i="13"/>
  <c r="P47" i="13"/>
  <c r="F47" i="13"/>
  <c r="M59" i="13" s="1"/>
  <c r="C47" i="13"/>
  <c r="E82" i="13" s="1"/>
  <c r="P46" i="13"/>
  <c r="F46" i="13"/>
  <c r="M46" i="13" s="1"/>
  <c r="P45" i="13"/>
  <c r="M45" i="13"/>
  <c r="P44" i="13"/>
  <c r="P43" i="13"/>
  <c r="M43" i="13"/>
  <c r="P42" i="13"/>
  <c r="F42" i="13"/>
  <c r="M44" i="13" s="1"/>
  <c r="P41" i="13"/>
  <c r="P40" i="13"/>
  <c r="P39" i="13"/>
  <c r="P38" i="13"/>
  <c r="P37" i="13"/>
  <c r="P36" i="13"/>
  <c r="F36" i="13"/>
  <c r="M38" i="13" s="1"/>
  <c r="C36" i="13"/>
  <c r="P35" i="13"/>
  <c r="F35" i="13"/>
  <c r="M35" i="13" s="1"/>
  <c r="C35" i="13"/>
  <c r="P34" i="13"/>
  <c r="F34" i="13"/>
  <c r="M34" i="13" s="1"/>
  <c r="C34" i="13"/>
  <c r="C86" i="13" s="1"/>
  <c r="P33" i="13"/>
  <c r="M33" i="13"/>
  <c r="P32" i="13"/>
  <c r="P31" i="13"/>
  <c r="M31" i="13"/>
  <c r="P30" i="13"/>
  <c r="P29" i="13"/>
  <c r="M29" i="13"/>
  <c r="P28" i="13"/>
  <c r="F28" i="13"/>
  <c r="F82" i="13" s="1"/>
  <c r="P25" i="13"/>
  <c r="M25" i="13"/>
  <c r="F25" i="13"/>
  <c r="P24" i="13"/>
  <c r="F24" i="13"/>
  <c r="M24" i="13" s="1"/>
  <c r="P23" i="13"/>
  <c r="P22" i="13"/>
  <c r="M22" i="13"/>
  <c r="P21" i="13"/>
  <c r="P20" i="13"/>
  <c r="M20" i="13"/>
  <c r="P19" i="13"/>
  <c r="F19" i="13"/>
  <c r="F81" i="13" s="1"/>
  <c r="F87" i="13" s="1"/>
  <c r="E87" i="13" s="1"/>
  <c r="H93" i="13" s="1"/>
  <c r="P18" i="13"/>
  <c r="F18" i="13"/>
  <c r="M18" i="13" s="1"/>
  <c r="P17" i="13"/>
  <c r="M17" i="13"/>
  <c r="F17" i="13"/>
  <c r="P16" i="13"/>
  <c r="M16" i="13"/>
  <c r="P15" i="13"/>
  <c r="F15" i="13"/>
  <c r="M15" i="13" s="1"/>
  <c r="P14" i="13"/>
  <c r="M14" i="13"/>
  <c r="F14" i="13"/>
  <c r="P13" i="13"/>
  <c r="M13" i="13"/>
  <c r="P12" i="13"/>
  <c r="F12" i="13"/>
  <c r="M12" i="13" s="1"/>
  <c r="H7" i="13" l="1"/>
  <c r="M36" i="13"/>
  <c r="M40" i="13"/>
  <c r="M63" i="13"/>
  <c r="M19" i="13"/>
  <c r="M81" i="13" s="1"/>
  <c r="M21" i="13"/>
  <c r="M23" i="13"/>
  <c r="M28" i="13"/>
  <c r="M30" i="13"/>
  <c r="M32" i="13"/>
  <c r="M37" i="13"/>
  <c r="M39" i="13"/>
  <c r="M41" i="13"/>
  <c r="M47" i="13"/>
  <c r="M49" i="13"/>
  <c r="M51" i="13"/>
  <c r="M53" i="13"/>
  <c r="M55" i="13"/>
  <c r="M57" i="13"/>
  <c r="J86" i="13"/>
  <c r="M42" i="13"/>
  <c r="M73" i="13"/>
  <c r="M75" i="13"/>
  <c r="I86" i="13"/>
  <c r="M82" i="13" l="1"/>
  <c r="M83" i="13"/>
  <c r="M87" i="12" l="1"/>
  <c r="L87" i="12" s="1"/>
  <c r="C87" i="12"/>
  <c r="M86" i="12"/>
  <c r="L86" i="12"/>
  <c r="F86" i="12"/>
  <c r="E86" i="12"/>
  <c r="H92" i="12" s="1"/>
  <c r="J83" i="12"/>
  <c r="I83" i="12"/>
  <c r="I87" i="12" s="1"/>
  <c r="E83" i="12"/>
  <c r="J82" i="12"/>
  <c r="I82" i="12"/>
  <c r="J81" i="12"/>
  <c r="I81" i="12"/>
  <c r="J87" i="12" s="1"/>
  <c r="E81" i="12"/>
  <c r="P77" i="12"/>
  <c r="P76" i="12"/>
  <c r="M76" i="12"/>
  <c r="P75" i="12"/>
  <c r="P74" i="12"/>
  <c r="M74" i="12"/>
  <c r="P73" i="12"/>
  <c r="F73" i="12"/>
  <c r="M77" i="12" s="1"/>
  <c r="P72" i="12"/>
  <c r="M72" i="12"/>
  <c r="F72" i="12"/>
  <c r="P71" i="12"/>
  <c r="M71" i="12"/>
  <c r="F71" i="12"/>
  <c r="P70" i="12"/>
  <c r="F70" i="12"/>
  <c r="M70" i="12" s="1"/>
  <c r="P69" i="12"/>
  <c r="F69" i="12"/>
  <c r="M69" i="12" s="1"/>
  <c r="P68" i="12"/>
  <c r="M68" i="12"/>
  <c r="F68" i="12"/>
  <c r="P67" i="12"/>
  <c r="M67" i="12"/>
  <c r="F67" i="12"/>
  <c r="P66" i="12"/>
  <c r="F66" i="12"/>
  <c r="M66" i="12" s="1"/>
  <c r="P65" i="12"/>
  <c r="P64" i="12"/>
  <c r="M64" i="12"/>
  <c r="F64" i="12"/>
  <c r="M65" i="12" s="1"/>
  <c r="P63" i="12"/>
  <c r="F63" i="12"/>
  <c r="F83" i="12" s="1"/>
  <c r="P60" i="12"/>
  <c r="F60" i="12"/>
  <c r="M60" i="12" s="1"/>
  <c r="P59" i="12"/>
  <c r="P58" i="12"/>
  <c r="M58" i="12"/>
  <c r="P57" i="12"/>
  <c r="P56" i="12"/>
  <c r="M56" i="12"/>
  <c r="P55" i="12"/>
  <c r="P54" i="12"/>
  <c r="M54" i="12"/>
  <c r="P53" i="12"/>
  <c r="P52" i="12"/>
  <c r="M52" i="12"/>
  <c r="P51" i="12"/>
  <c r="P50" i="12"/>
  <c r="M50" i="12"/>
  <c r="P49" i="12"/>
  <c r="P48" i="12"/>
  <c r="M48" i="12"/>
  <c r="P47" i="12"/>
  <c r="F47" i="12"/>
  <c r="M59" i="12" s="1"/>
  <c r="C47" i="12"/>
  <c r="E82" i="12" s="1"/>
  <c r="P46" i="12"/>
  <c r="F46" i="12"/>
  <c r="M46" i="12" s="1"/>
  <c r="P45" i="12"/>
  <c r="M45" i="12"/>
  <c r="P44" i="12"/>
  <c r="P43" i="12"/>
  <c r="M43" i="12"/>
  <c r="P42" i="12"/>
  <c r="F42" i="12"/>
  <c r="M44" i="12" s="1"/>
  <c r="P41" i="12"/>
  <c r="P40" i="12"/>
  <c r="P39" i="12"/>
  <c r="P38" i="12"/>
  <c r="P37" i="12"/>
  <c r="P36" i="12"/>
  <c r="F36" i="12"/>
  <c r="M40" i="12" s="1"/>
  <c r="C36" i="12"/>
  <c r="P35" i="12"/>
  <c r="F35" i="12"/>
  <c r="M35" i="12" s="1"/>
  <c r="C35" i="12"/>
  <c r="P34" i="12"/>
  <c r="F34" i="12"/>
  <c r="M34" i="12" s="1"/>
  <c r="C34" i="12"/>
  <c r="C86" i="12" s="1"/>
  <c r="P33" i="12"/>
  <c r="M33" i="12"/>
  <c r="P32" i="12"/>
  <c r="P31" i="12"/>
  <c r="M31" i="12"/>
  <c r="P30" i="12"/>
  <c r="P29" i="12"/>
  <c r="M29" i="12"/>
  <c r="P28" i="12"/>
  <c r="F28" i="12"/>
  <c r="F82" i="12" s="1"/>
  <c r="P25" i="12"/>
  <c r="M25" i="12"/>
  <c r="F25" i="12"/>
  <c r="P24" i="12"/>
  <c r="F24" i="12"/>
  <c r="M24" i="12" s="1"/>
  <c r="P23" i="12"/>
  <c r="P22" i="12"/>
  <c r="M22" i="12"/>
  <c r="P21" i="12"/>
  <c r="P20" i="12"/>
  <c r="M20" i="12"/>
  <c r="P19" i="12"/>
  <c r="F19" i="12"/>
  <c r="M23" i="12" s="1"/>
  <c r="P18" i="12"/>
  <c r="F18" i="12"/>
  <c r="M18" i="12" s="1"/>
  <c r="P17" i="12"/>
  <c r="M17" i="12"/>
  <c r="F17" i="12"/>
  <c r="P16" i="12"/>
  <c r="M16" i="12"/>
  <c r="P15" i="12"/>
  <c r="F15" i="12"/>
  <c r="M15" i="12" s="1"/>
  <c r="P14" i="12"/>
  <c r="M14" i="12"/>
  <c r="F14" i="12"/>
  <c r="P13" i="12"/>
  <c r="M13" i="12"/>
  <c r="P12" i="12"/>
  <c r="F12" i="12"/>
  <c r="M12" i="12" s="1"/>
  <c r="M38" i="12" l="1"/>
  <c r="M63" i="12"/>
  <c r="M28" i="12"/>
  <c r="M30" i="12"/>
  <c r="M32" i="12"/>
  <c r="M37" i="12"/>
  <c r="M39" i="12"/>
  <c r="M41" i="12"/>
  <c r="M47" i="12"/>
  <c r="M49" i="12"/>
  <c r="M51" i="12"/>
  <c r="M53" i="12"/>
  <c r="M55" i="12"/>
  <c r="M57" i="12"/>
  <c r="J86" i="12"/>
  <c r="M36" i="12"/>
  <c r="F81" i="12"/>
  <c r="F87" i="12" s="1"/>
  <c r="E87" i="12" s="1"/>
  <c r="H93" i="12" s="1"/>
  <c r="H7" i="12" s="1"/>
  <c r="M19" i="12"/>
  <c r="M21" i="12"/>
  <c r="M81" i="12" s="1"/>
  <c r="M42" i="12"/>
  <c r="M73" i="12"/>
  <c r="M75" i="12"/>
  <c r="I86" i="12"/>
  <c r="M83" i="12" l="1"/>
  <c r="M82" i="12"/>
  <c r="M87" i="11" l="1"/>
  <c r="L87" i="11"/>
  <c r="I87" i="11"/>
  <c r="C87" i="11"/>
  <c r="M86" i="11"/>
  <c r="L86" i="11" s="1"/>
  <c r="F86" i="11"/>
  <c r="E86" i="11" s="1"/>
  <c r="J83" i="11"/>
  <c r="I83" i="11"/>
  <c r="E83" i="11"/>
  <c r="J82" i="11"/>
  <c r="I82" i="11"/>
  <c r="J86" i="11" s="1"/>
  <c r="J81" i="11"/>
  <c r="I81" i="11"/>
  <c r="J87" i="11" s="1"/>
  <c r="E81" i="11"/>
  <c r="P77" i="11"/>
  <c r="P76" i="11"/>
  <c r="P75" i="11"/>
  <c r="P74" i="11"/>
  <c r="P73" i="11"/>
  <c r="F73" i="11"/>
  <c r="M77" i="11" s="1"/>
  <c r="P72" i="11"/>
  <c r="M72" i="11"/>
  <c r="F72" i="11"/>
  <c r="P71" i="11"/>
  <c r="F71" i="11"/>
  <c r="M71" i="11" s="1"/>
  <c r="P70" i="11"/>
  <c r="M70" i="11"/>
  <c r="F70" i="11"/>
  <c r="P69" i="11"/>
  <c r="F69" i="11"/>
  <c r="M69" i="11" s="1"/>
  <c r="P68" i="11"/>
  <c r="M68" i="11"/>
  <c r="F68" i="11"/>
  <c r="P67" i="11"/>
  <c r="F67" i="11"/>
  <c r="M67" i="11" s="1"/>
  <c r="P66" i="11"/>
  <c r="M66" i="11"/>
  <c r="F66" i="11"/>
  <c r="P65" i="11"/>
  <c r="P64" i="11"/>
  <c r="F64" i="11"/>
  <c r="M65" i="11" s="1"/>
  <c r="P63" i="11"/>
  <c r="M63" i="11"/>
  <c r="F63" i="11"/>
  <c r="P60" i="11"/>
  <c r="F60" i="11"/>
  <c r="M60" i="11" s="1"/>
  <c r="P59" i="11"/>
  <c r="M59" i="11"/>
  <c r="P58" i="11"/>
  <c r="M58" i="11"/>
  <c r="P57" i="11"/>
  <c r="M57" i="11"/>
  <c r="P56" i="11"/>
  <c r="M56" i="11"/>
  <c r="P55" i="11"/>
  <c r="M55" i="11"/>
  <c r="P54" i="11"/>
  <c r="M54" i="11"/>
  <c r="P53" i="11"/>
  <c r="M53" i="11"/>
  <c r="P52" i="11"/>
  <c r="M52" i="11"/>
  <c r="P51" i="11"/>
  <c r="M51" i="11"/>
  <c r="P50" i="11"/>
  <c r="M50" i="11"/>
  <c r="P49" i="11"/>
  <c r="M49" i="11"/>
  <c r="P48" i="11"/>
  <c r="M48" i="11"/>
  <c r="P47" i="11"/>
  <c r="M47" i="11"/>
  <c r="F47" i="11"/>
  <c r="C47" i="11"/>
  <c r="P46" i="11"/>
  <c r="M46" i="11"/>
  <c r="F46" i="11"/>
  <c r="P45" i="11"/>
  <c r="P44" i="11"/>
  <c r="P43" i="11"/>
  <c r="P42" i="11"/>
  <c r="F42" i="11"/>
  <c r="M44" i="11" s="1"/>
  <c r="P41" i="11"/>
  <c r="M41" i="11"/>
  <c r="P40" i="11"/>
  <c r="M40" i="11"/>
  <c r="P39" i="11"/>
  <c r="M39" i="11"/>
  <c r="P38" i="11"/>
  <c r="M38" i="11"/>
  <c r="P37" i="11"/>
  <c r="M37" i="11"/>
  <c r="P36" i="11"/>
  <c r="M36" i="11"/>
  <c r="F36" i="11"/>
  <c r="C36" i="11"/>
  <c r="P35" i="11"/>
  <c r="M35" i="11"/>
  <c r="F35" i="11"/>
  <c r="C35" i="11"/>
  <c r="P34" i="11"/>
  <c r="M34" i="11"/>
  <c r="F34" i="11"/>
  <c r="C34" i="11"/>
  <c r="E82" i="11" s="1"/>
  <c r="P33" i="11"/>
  <c r="M33" i="11"/>
  <c r="P32" i="11"/>
  <c r="M32" i="11"/>
  <c r="P31" i="11"/>
  <c r="M31" i="11"/>
  <c r="P30" i="11"/>
  <c r="M30" i="11"/>
  <c r="P29" i="11"/>
  <c r="M29" i="11"/>
  <c r="P28" i="11"/>
  <c r="M28" i="11"/>
  <c r="F28" i="11"/>
  <c r="F82" i="11" s="1"/>
  <c r="P25" i="11"/>
  <c r="F25" i="11"/>
  <c r="M25" i="11" s="1"/>
  <c r="P24" i="11"/>
  <c r="M24" i="11"/>
  <c r="F24" i="11"/>
  <c r="P23" i="11"/>
  <c r="P22" i="11"/>
  <c r="P21" i="11"/>
  <c r="P20" i="11"/>
  <c r="P19" i="11"/>
  <c r="F19" i="11"/>
  <c r="M23" i="11" s="1"/>
  <c r="P18" i="11"/>
  <c r="M18" i="11"/>
  <c r="F18" i="11"/>
  <c r="P17" i="11"/>
  <c r="F17" i="11"/>
  <c r="M17" i="11" s="1"/>
  <c r="P16" i="11"/>
  <c r="M16" i="11"/>
  <c r="P15" i="11"/>
  <c r="M15" i="11"/>
  <c r="F15" i="11"/>
  <c r="P14" i="11"/>
  <c r="F14" i="11"/>
  <c r="F81" i="11" s="1"/>
  <c r="P13" i="11"/>
  <c r="M13" i="11"/>
  <c r="P12" i="11"/>
  <c r="M12" i="11"/>
  <c r="F12" i="11"/>
  <c r="F87" i="11" l="1"/>
  <c r="E87" i="11" s="1"/>
  <c r="H93" i="11" s="1"/>
  <c r="H92" i="11"/>
  <c r="H7" i="11" s="1"/>
  <c r="F83" i="11"/>
  <c r="C86" i="11"/>
  <c r="M14" i="11"/>
  <c r="M81" i="11" s="1"/>
  <c r="M20" i="11"/>
  <c r="M22" i="11"/>
  <c r="M43" i="11"/>
  <c r="M45" i="11"/>
  <c r="M64" i="11"/>
  <c r="M74" i="11"/>
  <c r="M76" i="11"/>
  <c r="M19" i="11"/>
  <c r="M21" i="11"/>
  <c r="M42" i="11"/>
  <c r="M82" i="11" s="1"/>
  <c r="M73" i="11"/>
  <c r="M83" i="11" s="1"/>
  <c r="M75" i="11"/>
  <c r="I86" i="11"/>
  <c r="M87" i="10" l="1"/>
  <c r="L87" i="10"/>
  <c r="C87" i="10"/>
  <c r="M86" i="10"/>
  <c r="L86" i="10"/>
  <c r="F86" i="10"/>
  <c r="E86" i="10"/>
  <c r="H92" i="10" s="1"/>
  <c r="J83" i="10"/>
  <c r="I83" i="10"/>
  <c r="E83" i="10"/>
  <c r="J82" i="10"/>
  <c r="I82" i="10"/>
  <c r="J86" i="10" s="1"/>
  <c r="J81" i="10"/>
  <c r="I81" i="10"/>
  <c r="J87" i="10" s="1"/>
  <c r="E81" i="10"/>
  <c r="P77" i="10"/>
  <c r="P76" i="10"/>
  <c r="M76" i="10"/>
  <c r="P75" i="10"/>
  <c r="P74" i="10"/>
  <c r="M74" i="10"/>
  <c r="P73" i="10"/>
  <c r="F73" i="10"/>
  <c r="M77" i="10" s="1"/>
  <c r="P72" i="10"/>
  <c r="M72" i="10"/>
  <c r="F72" i="10"/>
  <c r="P71" i="10"/>
  <c r="F71" i="10"/>
  <c r="M71" i="10" s="1"/>
  <c r="P70" i="10"/>
  <c r="F70" i="10"/>
  <c r="M70" i="10" s="1"/>
  <c r="P69" i="10"/>
  <c r="F69" i="10"/>
  <c r="M69" i="10" s="1"/>
  <c r="P68" i="10"/>
  <c r="M68" i="10"/>
  <c r="F68" i="10"/>
  <c r="P67" i="10"/>
  <c r="F67" i="10"/>
  <c r="M67" i="10" s="1"/>
  <c r="P66" i="10"/>
  <c r="F66" i="10"/>
  <c r="M66" i="10" s="1"/>
  <c r="P65" i="10"/>
  <c r="P64" i="10"/>
  <c r="F64" i="10"/>
  <c r="M65" i="10" s="1"/>
  <c r="P63" i="10"/>
  <c r="F63" i="10"/>
  <c r="M63" i="10" s="1"/>
  <c r="P60" i="10"/>
  <c r="F60" i="10"/>
  <c r="M60" i="10" s="1"/>
  <c r="P59" i="10"/>
  <c r="M59" i="10"/>
  <c r="P58" i="10"/>
  <c r="P57" i="10"/>
  <c r="M57" i="10"/>
  <c r="P56" i="10"/>
  <c r="P55" i="10"/>
  <c r="M55" i="10"/>
  <c r="P54" i="10"/>
  <c r="P53" i="10"/>
  <c r="M53" i="10"/>
  <c r="P52" i="10"/>
  <c r="P51" i="10"/>
  <c r="M51" i="10"/>
  <c r="P50" i="10"/>
  <c r="P49" i="10"/>
  <c r="M49" i="10"/>
  <c r="P48" i="10"/>
  <c r="P47" i="10"/>
  <c r="M47" i="10"/>
  <c r="F47" i="10"/>
  <c r="M58" i="10" s="1"/>
  <c r="C47" i="10"/>
  <c r="P46" i="10"/>
  <c r="M46" i="10"/>
  <c r="F46" i="10"/>
  <c r="P45" i="10"/>
  <c r="M45" i="10"/>
  <c r="P44" i="10"/>
  <c r="M44" i="10"/>
  <c r="P43" i="10"/>
  <c r="M43" i="10"/>
  <c r="P42" i="10"/>
  <c r="M42" i="10"/>
  <c r="F42" i="10"/>
  <c r="P41" i="10"/>
  <c r="M41" i="10"/>
  <c r="P40" i="10"/>
  <c r="P39" i="10"/>
  <c r="M39" i="10"/>
  <c r="P38" i="10"/>
  <c r="P37" i="10"/>
  <c r="M37" i="10"/>
  <c r="P36" i="10"/>
  <c r="F36" i="10"/>
  <c r="M40" i="10" s="1"/>
  <c r="C36" i="10"/>
  <c r="P35" i="10"/>
  <c r="F35" i="10"/>
  <c r="M35" i="10" s="1"/>
  <c r="C35" i="10"/>
  <c r="P34" i="10"/>
  <c r="F34" i="10"/>
  <c r="M34" i="10" s="1"/>
  <c r="C34" i="10"/>
  <c r="C86" i="10" s="1"/>
  <c r="P33" i="10"/>
  <c r="P32" i="10"/>
  <c r="M32" i="10"/>
  <c r="P31" i="10"/>
  <c r="P30" i="10"/>
  <c r="M30" i="10"/>
  <c r="P29" i="10"/>
  <c r="P28" i="10"/>
  <c r="M28" i="10"/>
  <c r="F28" i="10"/>
  <c r="F82" i="10" s="1"/>
  <c r="P25" i="10"/>
  <c r="F25" i="10"/>
  <c r="M25" i="10" s="1"/>
  <c r="P24" i="10"/>
  <c r="F24" i="10"/>
  <c r="M24" i="10" s="1"/>
  <c r="P23" i="10"/>
  <c r="M23" i="10"/>
  <c r="P22" i="10"/>
  <c r="M22" i="10"/>
  <c r="P21" i="10"/>
  <c r="M21" i="10"/>
  <c r="P20" i="10"/>
  <c r="M20" i="10"/>
  <c r="P19" i="10"/>
  <c r="M19" i="10"/>
  <c r="F19" i="10"/>
  <c r="P18" i="10"/>
  <c r="M18" i="10"/>
  <c r="F18" i="10"/>
  <c r="P17" i="10"/>
  <c r="F17" i="10"/>
  <c r="M17" i="10" s="1"/>
  <c r="P16" i="10"/>
  <c r="P15" i="10"/>
  <c r="M15" i="10"/>
  <c r="F15" i="10"/>
  <c r="M16" i="10" s="1"/>
  <c r="P14" i="10"/>
  <c r="F14" i="10"/>
  <c r="F81" i="10" s="1"/>
  <c r="P13" i="10"/>
  <c r="M13" i="10"/>
  <c r="P12" i="10"/>
  <c r="M12" i="10"/>
  <c r="F12" i="10"/>
  <c r="F87" i="10" l="1"/>
  <c r="E87" i="10" s="1"/>
  <c r="H93" i="10" s="1"/>
  <c r="H7" i="10" s="1"/>
  <c r="F83" i="10"/>
  <c r="M14" i="10"/>
  <c r="M81" i="10" s="1"/>
  <c r="M29" i="10"/>
  <c r="M82" i="10" s="1"/>
  <c r="M31" i="10"/>
  <c r="M33" i="10"/>
  <c r="M36" i="10"/>
  <c r="M38" i="10"/>
  <c r="M48" i="10"/>
  <c r="M50" i="10"/>
  <c r="M52" i="10"/>
  <c r="M54" i="10"/>
  <c r="M56" i="10"/>
  <c r="E82" i="10"/>
  <c r="I87" i="10"/>
  <c r="M64" i="10"/>
  <c r="M83" i="10" s="1"/>
  <c r="M73" i="10"/>
  <c r="M75" i="10"/>
  <c r="I86" i="10"/>
  <c r="M87" i="9" l="1"/>
  <c r="L87" i="9" s="1"/>
  <c r="C87" i="9"/>
  <c r="M86" i="9"/>
  <c r="L86" i="9"/>
  <c r="F86" i="9"/>
  <c r="E86" i="9"/>
  <c r="H92" i="9" s="1"/>
  <c r="J83" i="9"/>
  <c r="I83" i="9"/>
  <c r="I87" i="9" s="1"/>
  <c r="E83" i="9"/>
  <c r="J82" i="9"/>
  <c r="I82" i="9"/>
  <c r="J81" i="9"/>
  <c r="I81" i="9"/>
  <c r="J87" i="9" s="1"/>
  <c r="E81" i="9"/>
  <c r="P77" i="9"/>
  <c r="P76" i="9"/>
  <c r="M76" i="9"/>
  <c r="P75" i="9"/>
  <c r="P74" i="9"/>
  <c r="M74" i="9"/>
  <c r="P73" i="9"/>
  <c r="F73" i="9"/>
  <c r="M77" i="9" s="1"/>
  <c r="P72" i="9"/>
  <c r="M72" i="9"/>
  <c r="F72" i="9"/>
  <c r="P71" i="9"/>
  <c r="M71" i="9"/>
  <c r="F71" i="9"/>
  <c r="P70" i="9"/>
  <c r="F70" i="9"/>
  <c r="M70" i="9" s="1"/>
  <c r="P69" i="9"/>
  <c r="F69" i="9"/>
  <c r="M69" i="9" s="1"/>
  <c r="P68" i="9"/>
  <c r="M68" i="9"/>
  <c r="F68" i="9"/>
  <c r="P67" i="9"/>
  <c r="M67" i="9"/>
  <c r="F67" i="9"/>
  <c r="P66" i="9"/>
  <c r="F66" i="9"/>
  <c r="M66" i="9" s="1"/>
  <c r="P65" i="9"/>
  <c r="P64" i="9"/>
  <c r="M64" i="9"/>
  <c r="F64" i="9"/>
  <c r="M65" i="9" s="1"/>
  <c r="P63" i="9"/>
  <c r="F63" i="9"/>
  <c r="M63" i="9" s="1"/>
  <c r="P60" i="9"/>
  <c r="F60" i="9"/>
  <c r="M60" i="9" s="1"/>
  <c r="P59" i="9"/>
  <c r="P58" i="9"/>
  <c r="M58" i="9"/>
  <c r="P57" i="9"/>
  <c r="P56" i="9"/>
  <c r="M56" i="9"/>
  <c r="P55" i="9"/>
  <c r="P54" i="9"/>
  <c r="M54" i="9"/>
  <c r="P53" i="9"/>
  <c r="P52" i="9"/>
  <c r="M52" i="9"/>
  <c r="P51" i="9"/>
  <c r="P50" i="9"/>
  <c r="M50" i="9"/>
  <c r="P49" i="9"/>
  <c r="P48" i="9"/>
  <c r="M48" i="9"/>
  <c r="P47" i="9"/>
  <c r="F47" i="9"/>
  <c r="M59" i="9" s="1"/>
  <c r="C47" i="9"/>
  <c r="E82" i="9" s="1"/>
  <c r="P46" i="9"/>
  <c r="F46" i="9"/>
  <c r="M46" i="9" s="1"/>
  <c r="P45" i="9"/>
  <c r="M45" i="9"/>
  <c r="P44" i="9"/>
  <c r="P43" i="9"/>
  <c r="M43" i="9"/>
  <c r="P42" i="9"/>
  <c r="F42" i="9"/>
  <c r="M44" i="9" s="1"/>
  <c r="P41" i="9"/>
  <c r="P40" i="9"/>
  <c r="P39" i="9"/>
  <c r="P38" i="9"/>
  <c r="P37" i="9"/>
  <c r="P36" i="9"/>
  <c r="F36" i="9"/>
  <c r="M40" i="9" s="1"/>
  <c r="C36" i="9"/>
  <c r="P35" i="9"/>
  <c r="F35" i="9"/>
  <c r="M35" i="9" s="1"/>
  <c r="C35" i="9"/>
  <c r="P34" i="9"/>
  <c r="F34" i="9"/>
  <c r="M34" i="9" s="1"/>
  <c r="C34" i="9"/>
  <c r="C86" i="9" s="1"/>
  <c r="P33" i="9"/>
  <c r="M33" i="9"/>
  <c r="P32" i="9"/>
  <c r="P31" i="9"/>
  <c r="M31" i="9"/>
  <c r="P30" i="9"/>
  <c r="P29" i="9"/>
  <c r="M29" i="9"/>
  <c r="P28" i="9"/>
  <c r="F28" i="9"/>
  <c r="F82" i="9" s="1"/>
  <c r="P25" i="9"/>
  <c r="M25" i="9"/>
  <c r="F25" i="9"/>
  <c r="P24" i="9"/>
  <c r="F24" i="9"/>
  <c r="M24" i="9" s="1"/>
  <c r="P23" i="9"/>
  <c r="P22" i="9"/>
  <c r="M22" i="9"/>
  <c r="P21" i="9"/>
  <c r="P20" i="9"/>
  <c r="M20" i="9"/>
  <c r="P19" i="9"/>
  <c r="F19" i="9"/>
  <c r="M23" i="9" s="1"/>
  <c r="P18" i="9"/>
  <c r="F18" i="9"/>
  <c r="M18" i="9" s="1"/>
  <c r="P17" i="9"/>
  <c r="M17" i="9"/>
  <c r="F17" i="9"/>
  <c r="P16" i="9"/>
  <c r="M16" i="9"/>
  <c r="P15" i="9"/>
  <c r="F15" i="9"/>
  <c r="M15" i="9" s="1"/>
  <c r="P14" i="9"/>
  <c r="M14" i="9"/>
  <c r="F14" i="9"/>
  <c r="P13" i="9"/>
  <c r="M13" i="9"/>
  <c r="P12" i="9"/>
  <c r="F12" i="9"/>
  <c r="M12" i="9" s="1"/>
  <c r="M83" i="9" l="1"/>
  <c r="M38" i="9"/>
  <c r="F81" i="9"/>
  <c r="M19" i="9"/>
  <c r="M81" i="9" s="1"/>
  <c r="M28" i="9"/>
  <c r="M82" i="9" s="1"/>
  <c r="M30" i="9"/>
  <c r="M32" i="9"/>
  <c r="M37" i="9"/>
  <c r="M39" i="9"/>
  <c r="M41" i="9"/>
  <c r="M47" i="9"/>
  <c r="M49" i="9"/>
  <c r="M51" i="9"/>
  <c r="M53" i="9"/>
  <c r="M55" i="9"/>
  <c r="M57" i="9"/>
  <c r="F83" i="9"/>
  <c r="J86" i="9"/>
  <c r="M36" i="9"/>
  <c r="M21" i="9"/>
  <c r="M42" i="9"/>
  <c r="M73" i="9"/>
  <c r="M75" i="9"/>
  <c r="I86" i="9"/>
  <c r="F87" i="9" l="1"/>
  <c r="E87" i="9" s="1"/>
  <c r="H93" i="9" s="1"/>
  <c r="H7" i="9" s="1"/>
  <c r="M87" i="8" l="1"/>
  <c r="L87" i="8" s="1"/>
  <c r="C87" i="8"/>
  <c r="M86" i="8"/>
  <c r="L86" i="8"/>
  <c r="F86" i="8"/>
  <c r="E86" i="8"/>
  <c r="H92" i="8" s="1"/>
  <c r="J83" i="8"/>
  <c r="I83" i="8"/>
  <c r="I87" i="8" s="1"/>
  <c r="E83" i="8"/>
  <c r="J82" i="8"/>
  <c r="I82" i="8"/>
  <c r="J81" i="8"/>
  <c r="I81" i="8"/>
  <c r="J86" i="8" s="1"/>
  <c r="E81" i="8"/>
  <c r="P77" i="8"/>
  <c r="P76" i="8"/>
  <c r="M76" i="8"/>
  <c r="P75" i="8"/>
  <c r="P74" i="8"/>
  <c r="M74" i="8"/>
  <c r="P73" i="8"/>
  <c r="F73" i="8"/>
  <c r="M77" i="8" s="1"/>
  <c r="P72" i="8"/>
  <c r="F72" i="8"/>
  <c r="M72" i="8" s="1"/>
  <c r="P71" i="8"/>
  <c r="M71" i="8"/>
  <c r="F71" i="8"/>
  <c r="P70" i="8"/>
  <c r="F70" i="8"/>
  <c r="M70" i="8" s="1"/>
  <c r="P69" i="8"/>
  <c r="F69" i="8"/>
  <c r="M69" i="8" s="1"/>
  <c r="P68" i="8"/>
  <c r="F68" i="8"/>
  <c r="M68" i="8" s="1"/>
  <c r="P67" i="8"/>
  <c r="M67" i="8"/>
  <c r="F67" i="8"/>
  <c r="P66" i="8"/>
  <c r="F66" i="8"/>
  <c r="M66" i="8" s="1"/>
  <c r="P65" i="8"/>
  <c r="M65" i="8"/>
  <c r="P64" i="8"/>
  <c r="M64" i="8"/>
  <c r="F64" i="8"/>
  <c r="P63" i="8"/>
  <c r="F63" i="8"/>
  <c r="F83" i="8" s="1"/>
  <c r="P60" i="8"/>
  <c r="F60" i="8"/>
  <c r="M60" i="8" s="1"/>
  <c r="P59" i="8"/>
  <c r="P58" i="8"/>
  <c r="M58" i="8"/>
  <c r="P57" i="8"/>
  <c r="P56" i="8"/>
  <c r="M56" i="8"/>
  <c r="P55" i="8"/>
  <c r="P54" i="8"/>
  <c r="M54" i="8"/>
  <c r="P53" i="8"/>
  <c r="P52" i="8"/>
  <c r="M52" i="8"/>
  <c r="P51" i="8"/>
  <c r="P50" i="8"/>
  <c r="M50" i="8"/>
  <c r="P49" i="8"/>
  <c r="P48" i="8"/>
  <c r="M48" i="8"/>
  <c r="P47" i="8"/>
  <c r="F47" i="8"/>
  <c r="M59" i="8" s="1"/>
  <c r="C47" i="8"/>
  <c r="E82" i="8" s="1"/>
  <c r="P46" i="8"/>
  <c r="F46" i="8"/>
  <c r="M46" i="8" s="1"/>
  <c r="P45" i="8"/>
  <c r="M45" i="8"/>
  <c r="P44" i="8"/>
  <c r="P43" i="8"/>
  <c r="M43" i="8"/>
  <c r="P42" i="8"/>
  <c r="F42" i="8"/>
  <c r="M44" i="8" s="1"/>
  <c r="P41" i="8"/>
  <c r="P40" i="8"/>
  <c r="P39" i="8"/>
  <c r="P38" i="8"/>
  <c r="P37" i="8"/>
  <c r="P36" i="8"/>
  <c r="F36" i="8"/>
  <c r="M41" i="8" s="1"/>
  <c r="C36" i="8"/>
  <c r="P35" i="8"/>
  <c r="F35" i="8"/>
  <c r="M35" i="8" s="1"/>
  <c r="C35" i="8"/>
  <c r="P34" i="8"/>
  <c r="F34" i="8"/>
  <c r="M34" i="8" s="1"/>
  <c r="C34" i="8"/>
  <c r="C86" i="8" s="1"/>
  <c r="P33" i="8"/>
  <c r="M33" i="8"/>
  <c r="P32" i="8"/>
  <c r="P31" i="8"/>
  <c r="M31" i="8"/>
  <c r="P30" i="8"/>
  <c r="P29" i="8"/>
  <c r="M29" i="8"/>
  <c r="P28" i="8"/>
  <c r="F28" i="8"/>
  <c r="M32" i="8" s="1"/>
  <c r="P25" i="8"/>
  <c r="M25" i="8"/>
  <c r="F25" i="8"/>
  <c r="P24" i="8"/>
  <c r="F24" i="8"/>
  <c r="M24" i="8" s="1"/>
  <c r="P23" i="8"/>
  <c r="P22" i="8"/>
  <c r="M22" i="8"/>
  <c r="P21" i="8"/>
  <c r="P20" i="8"/>
  <c r="M20" i="8"/>
  <c r="P19" i="8"/>
  <c r="F19" i="8"/>
  <c r="M23" i="8" s="1"/>
  <c r="P18" i="8"/>
  <c r="F18" i="8"/>
  <c r="M18" i="8" s="1"/>
  <c r="P17" i="8"/>
  <c r="M17" i="8"/>
  <c r="F17" i="8"/>
  <c r="P16" i="8"/>
  <c r="M16" i="8"/>
  <c r="P15" i="8"/>
  <c r="F15" i="8"/>
  <c r="M15" i="8" s="1"/>
  <c r="P14" i="8"/>
  <c r="M14" i="8"/>
  <c r="F14" i="8"/>
  <c r="P13" i="8"/>
  <c r="M13" i="8"/>
  <c r="P12" i="8"/>
  <c r="F12" i="8"/>
  <c r="M12" i="8" s="1"/>
  <c r="M36" i="8" l="1"/>
  <c r="M38" i="8"/>
  <c r="M40" i="8"/>
  <c r="M63" i="8"/>
  <c r="F81" i="8"/>
  <c r="F87" i="8" s="1"/>
  <c r="E87" i="8" s="1"/>
  <c r="H93" i="8" s="1"/>
  <c r="H7" i="8" s="1"/>
  <c r="M19" i="8"/>
  <c r="M81" i="8" s="1"/>
  <c r="M21" i="8"/>
  <c r="M42" i="8"/>
  <c r="M73" i="8"/>
  <c r="M75" i="8"/>
  <c r="F82" i="8"/>
  <c r="I86" i="8"/>
  <c r="J87" i="8"/>
  <c r="M28" i="8"/>
  <c r="M82" i="8" s="1"/>
  <c r="M30" i="8"/>
  <c r="M37" i="8"/>
  <c r="M39" i="8"/>
  <c r="M47" i="8"/>
  <c r="M49" i="8"/>
  <c r="M51" i="8"/>
  <c r="M53" i="8"/>
  <c r="M55" i="8"/>
  <c r="M57" i="8"/>
  <c r="M83" i="8" l="1"/>
  <c r="M87" i="7" l="1"/>
  <c r="L87" i="7"/>
  <c r="C87" i="7"/>
  <c r="M86" i="7"/>
  <c r="L86" i="7"/>
  <c r="F86" i="7"/>
  <c r="E86" i="7"/>
  <c r="H92" i="7" s="1"/>
  <c r="J83" i="7"/>
  <c r="I83" i="7"/>
  <c r="E83" i="7"/>
  <c r="J82" i="7"/>
  <c r="I82" i="7"/>
  <c r="J86" i="7" s="1"/>
  <c r="J81" i="7"/>
  <c r="I81" i="7"/>
  <c r="J87" i="7" s="1"/>
  <c r="E81" i="7"/>
  <c r="P77" i="7"/>
  <c r="P76" i="7"/>
  <c r="M76" i="7"/>
  <c r="P75" i="7"/>
  <c r="P74" i="7"/>
  <c r="M74" i="7"/>
  <c r="P73" i="7"/>
  <c r="F73" i="7"/>
  <c r="M77" i="7" s="1"/>
  <c r="P72" i="7"/>
  <c r="M72" i="7"/>
  <c r="F72" i="7"/>
  <c r="P71" i="7"/>
  <c r="F71" i="7"/>
  <c r="M71" i="7" s="1"/>
  <c r="P70" i="7"/>
  <c r="F70" i="7"/>
  <c r="M70" i="7" s="1"/>
  <c r="P69" i="7"/>
  <c r="F69" i="7"/>
  <c r="M69" i="7" s="1"/>
  <c r="P68" i="7"/>
  <c r="M68" i="7"/>
  <c r="F68" i="7"/>
  <c r="P67" i="7"/>
  <c r="F67" i="7"/>
  <c r="M67" i="7" s="1"/>
  <c r="P66" i="7"/>
  <c r="F66" i="7"/>
  <c r="M66" i="7" s="1"/>
  <c r="P65" i="7"/>
  <c r="P64" i="7"/>
  <c r="F64" i="7"/>
  <c r="M65" i="7" s="1"/>
  <c r="P63" i="7"/>
  <c r="F63" i="7"/>
  <c r="M63" i="7" s="1"/>
  <c r="P60" i="7"/>
  <c r="F60" i="7"/>
  <c r="M60" i="7" s="1"/>
  <c r="P59" i="7"/>
  <c r="M59" i="7"/>
  <c r="P58" i="7"/>
  <c r="P57" i="7"/>
  <c r="M57" i="7"/>
  <c r="P56" i="7"/>
  <c r="P55" i="7"/>
  <c r="M55" i="7"/>
  <c r="P54" i="7"/>
  <c r="P53" i="7"/>
  <c r="M53" i="7"/>
  <c r="P52" i="7"/>
  <c r="P51" i="7"/>
  <c r="M51" i="7"/>
  <c r="P50" i="7"/>
  <c r="P49" i="7"/>
  <c r="M49" i="7"/>
  <c r="P48" i="7"/>
  <c r="P47" i="7"/>
  <c r="M47" i="7"/>
  <c r="F47" i="7"/>
  <c r="M58" i="7" s="1"/>
  <c r="C47" i="7"/>
  <c r="P46" i="7"/>
  <c r="M46" i="7"/>
  <c r="F46" i="7"/>
  <c r="P45" i="7"/>
  <c r="M45" i="7"/>
  <c r="P44" i="7"/>
  <c r="M44" i="7"/>
  <c r="P43" i="7"/>
  <c r="M43" i="7"/>
  <c r="P42" i="7"/>
  <c r="M42" i="7"/>
  <c r="F42" i="7"/>
  <c r="P41" i="7"/>
  <c r="M41" i="7"/>
  <c r="P40" i="7"/>
  <c r="P39" i="7"/>
  <c r="M39" i="7"/>
  <c r="P38" i="7"/>
  <c r="P37" i="7"/>
  <c r="M37" i="7"/>
  <c r="P36" i="7"/>
  <c r="F36" i="7"/>
  <c r="M40" i="7" s="1"/>
  <c r="C36" i="7"/>
  <c r="P35" i="7"/>
  <c r="F35" i="7"/>
  <c r="M35" i="7" s="1"/>
  <c r="C35" i="7"/>
  <c r="P34" i="7"/>
  <c r="F34" i="7"/>
  <c r="M34" i="7" s="1"/>
  <c r="C34" i="7"/>
  <c r="E82" i="7" s="1"/>
  <c r="P33" i="7"/>
  <c r="P32" i="7"/>
  <c r="M32" i="7"/>
  <c r="P31" i="7"/>
  <c r="P30" i="7"/>
  <c r="M30" i="7"/>
  <c r="P29" i="7"/>
  <c r="P28" i="7"/>
  <c r="M28" i="7"/>
  <c r="F28" i="7"/>
  <c r="F82" i="7" s="1"/>
  <c r="P25" i="7"/>
  <c r="F25" i="7"/>
  <c r="M25" i="7" s="1"/>
  <c r="P24" i="7"/>
  <c r="F24" i="7"/>
  <c r="M24" i="7" s="1"/>
  <c r="P23" i="7"/>
  <c r="M23" i="7"/>
  <c r="P22" i="7"/>
  <c r="M22" i="7"/>
  <c r="P21" i="7"/>
  <c r="M21" i="7"/>
  <c r="P20" i="7"/>
  <c r="M20" i="7"/>
  <c r="P19" i="7"/>
  <c r="M19" i="7"/>
  <c r="F19" i="7"/>
  <c r="P18" i="7"/>
  <c r="M18" i="7"/>
  <c r="F18" i="7"/>
  <c r="P17" i="7"/>
  <c r="F17" i="7"/>
  <c r="M17" i="7" s="1"/>
  <c r="P16" i="7"/>
  <c r="P15" i="7"/>
  <c r="M15" i="7"/>
  <c r="F15" i="7"/>
  <c r="M16" i="7" s="1"/>
  <c r="P14" i="7"/>
  <c r="F14" i="7"/>
  <c r="M14" i="7" s="1"/>
  <c r="M81" i="7" s="1"/>
  <c r="P13" i="7"/>
  <c r="M13" i="7"/>
  <c r="P12" i="7"/>
  <c r="M12" i="7"/>
  <c r="F12" i="7"/>
  <c r="C86" i="7" l="1"/>
  <c r="M64" i="7"/>
  <c r="M83" i="7" s="1"/>
  <c r="M29" i="7"/>
  <c r="M31" i="7"/>
  <c r="M82" i="7" s="1"/>
  <c r="M33" i="7"/>
  <c r="M36" i="7"/>
  <c r="M38" i="7"/>
  <c r="M48" i="7"/>
  <c r="M50" i="7"/>
  <c r="M52" i="7"/>
  <c r="M54" i="7"/>
  <c r="M56" i="7"/>
  <c r="F81" i="7"/>
  <c r="F87" i="7" s="1"/>
  <c r="E87" i="7" s="1"/>
  <c r="H93" i="7" s="1"/>
  <c r="H7" i="7" s="1"/>
  <c r="I87" i="7"/>
  <c r="F83" i="7"/>
  <c r="M73" i="7"/>
  <c r="M75" i="7"/>
  <c r="I86" i="7"/>
  <c r="M87" i="6" l="1"/>
  <c r="L87" i="6"/>
  <c r="C87" i="6"/>
  <c r="M86" i="6"/>
  <c r="L86" i="6"/>
  <c r="F86" i="6"/>
  <c r="E86" i="6"/>
  <c r="H92" i="6" s="1"/>
  <c r="J83" i="6"/>
  <c r="I83" i="6"/>
  <c r="E83" i="6"/>
  <c r="J82" i="6"/>
  <c r="I82" i="6"/>
  <c r="J86" i="6" s="1"/>
  <c r="J81" i="6"/>
  <c r="I81" i="6"/>
  <c r="J87" i="6" s="1"/>
  <c r="E81" i="6"/>
  <c r="P77" i="6"/>
  <c r="P76" i="6"/>
  <c r="M76" i="6"/>
  <c r="P75" i="6"/>
  <c r="P74" i="6"/>
  <c r="M74" i="6"/>
  <c r="P73" i="6"/>
  <c r="F73" i="6"/>
  <c r="M77" i="6" s="1"/>
  <c r="P72" i="6"/>
  <c r="M72" i="6"/>
  <c r="F72" i="6"/>
  <c r="P71" i="6"/>
  <c r="F71" i="6"/>
  <c r="M71" i="6" s="1"/>
  <c r="P70" i="6"/>
  <c r="F70" i="6"/>
  <c r="M70" i="6" s="1"/>
  <c r="P69" i="6"/>
  <c r="F69" i="6"/>
  <c r="M69" i="6" s="1"/>
  <c r="P68" i="6"/>
  <c r="M68" i="6"/>
  <c r="F68" i="6"/>
  <c r="P67" i="6"/>
  <c r="F67" i="6"/>
  <c r="M67" i="6" s="1"/>
  <c r="P66" i="6"/>
  <c r="F66" i="6"/>
  <c r="M66" i="6" s="1"/>
  <c r="P65" i="6"/>
  <c r="P64" i="6"/>
  <c r="F64" i="6"/>
  <c r="M65" i="6" s="1"/>
  <c r="P63" i="6"/>
  <c r="F63" i="6"/>
  <c r="M63" i="6" s="1"/>
  <c r="P60" i="6"/>
  <c r="M60" i="6"/>
  <c r="F60" i="6"/>
  <c r="P59" i="6"/>
  <c r="M59" i="6"/>
  <c r="P58" i="6"/>
  <c r="P57" i="6"/>
  <c r="M57" i="6"/>
  <c r="P56" i="6"/>
  <c r="P55" i="6"/>
  <c r="M55" i="6"/>
  <c r="P54" i="6"/>
  <c r="P53" i="6"/>
  <c r="M53" i="6"/>
  <c r="P52" i="6"/>
  <c r="P51" i="6"/>
  <c r="M51" i="6"/>
  <c r="P50" i="6"/>
  <c r="P49" i="6"/>
  <c r="M49" i="6"/>
  <c r="P48" i="6"/>
  <c r="P47" i="6"/>
  <c r="M47" i="6"/>
  <c r="F47" i="6"/>
  <c r="M58" i="6" s="1"/>
  <c r="C47" i="6"/>
  <c r="P46" i="6"/>
  <c r="M46" i="6"/>
  <c r="F46" i="6"/>
  <c r="P45" i="6"/>
  <c r="M45" i="6"/>
  <c r="P44" i="6"/>
  <c r="M44" i="6"/>
  <c r="P43" i="6"/>
  <c r="M43" i="6"/>
  <c r="P42" i="6"/>
  <c r="M42" i="6"/>
  <c r="F42" i="6"/>
  <c r="P41" i="6"/>
  <c r="M41" i="6"/>
  <c r="P40" i="6"/>
  <c r="P39" i="6"/>
  <c r="M39" i="6"/>
  <c r="P38" i="6"/>
  <c r="P37" i="6"/>
  <c r="M37" i="6"/>
  <c r="P36" i="6"/>
  <c r="F36" i="6"/>
  <c r="M40" i="6" s="1"/>
  <c r="C36" i="6"/>
  <c r="P35" i="6"/>
  <c r="F35" i="6"/>
  <c r="M35" i="6" s="1"/>
  <c r="C35" i="6"/>
  <c r="P34" i="6"/>
  <c r="F34" i="6"/>
  <c r="M34" i="6" s="1"/>
  <c r="C34" i="6"/>
  <c r="E82" i="6" s="1"/>
  <c r="P33" i="6"/>
  <c r="P32" i="6"/>
  <c r="M32" i="6"/>
  <c r="P31" i="6"/>
  <c r="P30" i="6"/>
  <c r="M30" i="6"/>
  <c r="P29" i="6"/>
  <c r="P28" i="6"/>
  <c r="M28" i="6"/>
  <c r="F28" i="6"/>
  <c r="F82" i="6" s="1"/>
  <c r="P25" i="6"/>
  <c r="F25" i="6"/>
  <c r="M25" i="6" s="1"/>
  <c r="P24" i="6"/>
  <c r="F24" i="6"/>
  <c r="M24" i="6" s="1"/>
  <c r="P23" i="6"/>
  <c r="M23" i="6"/>
  <c r="P22" i="6"/>
  <c r="M22" i="6"/>
  <c r="P21" i="6"/>
  <c r="M21" i="6"/>
  <c r="P20" i="6"/>
  <c r="M20" i="6"/>
  <c r="P19" i="6"/>
  <c r="M19" i="6"/>
  <c r="F19" i="6"/>
  <c r="P18" i="6"/>
  <c r="M18" i="6"/>
  <c r="F18" i="6"/>
  <c r="P17" i="6"/>
  <c r="F17" i="6"/>
  <c r="M17" i="6" s="1"/>
  <c r="P16" i="6"/>
  <c r="P15" i="6"/>
  <c r="M15" i="6"/>
  <c r="F15" i="6"/>
  <c r="M16" i="6" s="1"/>
  <c r="P14" i="6"/>
  <c r="F14" i="6"/>
  <c r="F81" i="6" s="1"/>
  <c r="P13" i="6"/>
  <c r="M13" i="6"/>
  <c r="P12" i="6"/>
  <c r="M12" i="6"/>
  <c r="F12" i="6"/>
  <c r="C86" i="6" l="1"/>
  <c r="M14" i="6"/>
  <c r="M81" i="6" s="1"/>
  <c r="M64" i="6"/>
  <c r="M83" i="6" s="1"/>
  <c r="M29" i="6"/>
  <c r="M31" i="6"/>
  <c r="M33" i="6"/>
  <c r="M82" i="6" s="1"/>
  <c r="M36" i="6"/>
  <c r="M38" i="6"/>
  <c r="M48" i="6"/>
  <c r="M50" i="6"/>
  <c r="M52" i="6"/>
  <c r="M54" i="6"/>
  <c r="M56" i="6"/>
  <c r="I87" i="6"/>
  <c r="F83" i="6"/>
  <c r="F87" i="6" s="1"/>
  <c r="E87" i="6" s="1"/>
  <c r="H93" i="6" s="1"/>
  <c r="H7" i="6" s="1"/>
  <c r="M73" i="6"/>
  <c r="M75" i="6"/>
  <c r="I86" i="6"/>
  <c r="M87" i="5" l="1"/>
  <c r="L87" i="5"/>
  <c r="C87" i="5"/>
  <c r="M86" i="5"/>
  <c r="L86" i="5"/>
  <c r="F86" i="5"/>
  <c r="E86" i="5"/>
  <c r="H92" i="5" s="1"/>
  <c r="J83" i="5"/>
  <c r="I83" i="5"/>
  <c r="E83" i="5"/>
  <c r="J82" i="5"/>
  <c r="I82" i="5"/>
  <c r="J86" i="5" s="1"/>
  <c r="J81" i="5"/>
  <c r="I81" i="5"/>
  <c r="J87" i="5" s="1"/>
  <c r="E81" i="5"/>
  <c r="P77" i="5"/>
  <c r="P76" i="5"/>
  <c r="M76" i="5"/>
  <c r="P75" i="5"/>
  <c r="P74" i="5"/>
  <c r="M74" i="5"/>
  <c r="P73" i="5"/>
  <c r="F73" i="5"/>
  <c r="M77" i="5" s="1"/>
  <c r="P72" i="5"/>
  <c r="M72" i="5"/>
  <c r="F72" i="5"/>
  <c r="P71" i="5"/>
  <c r="F71" i="5"/>
  <c r="M71" i="5" s="1"/>
  <c r="P70" i="5"/>
  <c r="F70" i="5"/>
  <c r="M70" i="5" s="1"/>
  <c r="P69" i="5"/>
  <c r="F69" i="5"/>
  <c r="M69" i="5" s="1"/>
  <c r="P68" i="5"/>
  <c r="M68" i="5"/>
  <c r="F68" i="5"/>
  <c r="P67" i="5"/>
  <c r="F67" i="5"/>
  <c r="M67" i="5" s="1"/>
  <c r="P66" i="5"/>
  <c r="F66" i="5"/>
  <c r="M66" i="5" s="1"/>
  <c r="P65" i="5"/>
  <c r="P64" i="5"/>
  <c r="F64" i="5"/>
  <c r="M65" i="5" s="1"/>
  <c r="P63" i="5"/>
  <c r="F63" i="5"/>
  <c r="M63" i="5" s="1"/>
  <c r="P60" i="5"/>
  <c r="F60" i="5"/>
  <c r="M60" i="5" s="1"/>
  <c r="P59" i="5"/>
  <c r="M59" i="5"/>
  <c r="P58" i="5"/>
  <c r="P57" i="5"/>
  <c r="M57" i="5"/>
  <c r="P56" i="5"/>
  <c r="P55" i="5"/>
  <c r="M55" i="5"/>
  <c r="P54" i="5"/>
  <c r="P53" i="5"/>
  <c r="M53" i="5"/>
  <c r="P52" i="5"/>
  <c r="P51" i="5"/>
  <c r="M51" i="5"/>
  <c r="P50" i="5"/>
  <c r="P49" i="5"/>
  <c r="M49" i="5"/>
  <c r="P48" i="5"/>
  <c r="P47" i="5"/>
  <c r="M47" i="5"/>
  <c r="F47" i="5"/>
  <c r="M58" i="5" s="1"/>
  <c r="C47" i="5"/>
  <c r="P46" i="5"/>
  <c r="M46" i="5"/>
  <c r="F46" i="5"/>
  <c r="P45" i="5"/>
  <c r="M45" i="5"/>
  <c r="P44" i="5"/>
  <c r="M44" i="5"/>
  <c r="P43" i="5"/>
  <c r="M43" i="5"/>
  <c r="P42" i="5"/>
  <c r="M42" i="5"/>
  <c r="F42" i="5"/>
  <c r="P41" i="5"/>
  <c r="M41" i="5"/>
  <c r="P40" i="5"/>
  <c r="P39" i="5"/>
  <c r="M39" i="5"/>
  <c r="P38" i="5"/>
  <c r="P37" i="5"/>
  <c r="M37" i="5"/>
  <c r="P36" i="5"/>
  <c r="F36" i="5"/>
  <c r="M40" i="5" s="1"/>
  <c r="C36" i="5"/>
  <c r="P35" i="5"/>
  <c r="F35" i="5"/>
  <c r="M35" i="5" s="1"/>
  <c r="C35" i="5"/>
  <c r="P34" i="5"/>
  <c r="F34" i="5"/>
  <c r="M34" i="5" s="1"/>
  <c r="C34" i="5"/>
  <c r="C86" i="5" s="1"/>
  <c r="P33" i="5"/>
  <c r="P32" i="5"/>
  <c r="M32" i="5"/>
  <c r="P31" i="5"/>
  <c r="P30" i="5"/>
  <c r="M30" i="5"/>
  <c r="P29" i="5"/>
  <c r="P28" i="5"/>
  <c r="M28" i="5"/>
  <c r="F28" i="5"/>
  <c r="F82" i="5" s="1"/>
  <c r="P25" i="5"/>
  <c r="F25" i="5"/>
  <c r="M25" i="5" s="1"/>
  <c r="P24" i="5"/>
  <c r="F24" i="5"/>
  <c r="M24" i="5" s="1"/>
  <c r="P23" i="5"/>
  <c r="M23" i="5"/>
  <c r="P22" i="5"/>
  <c r="M22" i="5"/>
  <c r="P21" i="5"/>
  <c r="M21" i="5"/>
  <c r="P20" i="5"/>
  <c r="M20" i="5"/>
  <c r="P19" i="5"/>
  <c r="M19" i="5"/>
  <c r="F19" i="5"/>
  <c r="P18" i="5"/>
  <c r="M18" i="5"/>
  <c r="F18" i="5"/>
  <c r="P17" i="5"/>
  <c r="F17" i="5"/>
  <c r="M17" i="5" s="1"/>
  <c r="P16" i="5"/>
  <c r="P15" i="5"/>
  <c r="M15" i="5"/>
  <c r="F15" i="5"/>
  <c r="M16" i="5" s="1"/>
  <c r="P14" i="5"/>
  <c r="F14" i="5"/>
  <c r="F81" i="5" s="1"/>
  <c r="P13" i="5"/>
  <c r="M13" i="5"/>
  <c r="P12" i="5"/>
  <c r="M12" i="5"/>
  <c r="F12" i="5"/>
  <c r="F87" i="5" l="1"/>
  <c r="E87" i="5" s="1"/>
  <c r="H93" i="5" s="1"/>
  <c r="H7" i="5" s="1"/>
  <c r="F83" i="5"/>
  <c r="M14" i="5"/>
  <c r="M81" i="5" s="1"/>
  <c r="M29" i="5"/>
  <c r="M82" i="5" s="1"/>
  <c r="M31" i="5"/>
  <c r="M33" i="5"/>
  <c r="M36" i="5"/>
  <c r="M38" i="5"/>
  <c r="M48" i="5"/>
  <c r="M50" i="5"/>
  <c r="M52" i="5"/>
  <c r="M54" i="5"/>
  <c r="M56" i="5"/>
  <c r="E82" i="5"/>
  <c r="I87" i="5"/>
  <c r="M64" i="5"/>
  <c r="M83" i="5" s="1"/>
  <c r="M73" i="5"/>
  <c r="M75" i="5"/>
  <c r="I86" i="5"/>
  <c r="M87" i="4" l="1"/>
  <c r="L87" i="4" s="1"/>
  <c r="C87" i="4"/>
  <c r="M86" i="4"/>
  <c r="L86" i="4"/>
  <c r="F86" i="4"/>
  <c r="E86" i="4"/>
  <c r="H92" i="4" s="1"/>
  <c r="J83" i="4"/>
  <c r="I83" i="4"/>
  <c r="I87" i="4" s="1"/>
  <c r="E83" i="4"/>
  <c r="J82" i="4"/>
  <c r="I82" i="4"/>
  <c r="J81" i="4"/>
  <c r="I81" i="4"/>
  <c r="J87" i="4" s="1"/>
  <c r="E81" i="4"/>
  <c r="P77" i="4"/>
  <c r="P76" i="4"/>
  <c r="M76" i="4"/>
  <c r="P75" i="4"/>
  <c r="P74" i="4"/>
  <c r="M74" i="4"/>
  <c r="P73" i="4"/>
  <c r="F73" i="4"/>
  <c r="M77" i="4" s="1"/>
  <c r="P72" i="4"/>
  <c r="M72" i="4"/>
  <c r="F72" i="4"/>
  <c r="P71" i="4"/>
  <c r="M71" i="4"/>
  <c r="F71" i="4"/>
  <c r="P70" i="4"/>
  <c r="F70" i="4"/>
  <c r="M70" i="4" s="1"/>
  <c r="P69" i="4"/>
  <c r="F69" i="4"/>
  <c r="M69" i="4" s="1"/>
  <c r="P68" i="4"/>
  <c r="M68" i="4"/>
  <c r="F68" i="4"/>
  <c r="P67" i="4"/>
  <c r="M67" i="4"/>
  <c r="F67" i="4"/>
  <c r="P66" i="4"/>
  <c r="F66" i="4"/>
  <c r="M66" i="4" s="1"/>
  <c r="P65" i="4"/>
  <c r="P64" i="4"/>
  <c r="M64" i="4"/>
  <c r="F64" i="4"/>
  <c r="M65" i="4" s="1"/>
  <c r="P63" i="4"/>
  <c r="F63" i="4"/>
  <c r="F83" i="4" s="1"/>
  <c r="P60" i="4"/>
  <c r="F60" i="4"/>
  <c r="M60" i="4" s="1"/>
  <c r="P59" i="4"/>
  <c r="P58" i="4"/>
  <c r="M58" i="4"/>
  <c r="P57" i="4"/>
  <c r="P56" i="4"/>
  <c r="M56" i="4"/>
  <c r="P55" i="4"/>
  <c r="P54" i="4"/>
  <c r="M54" i="4"/>
  <c r="P53" i="4"/>
  <c r="P52" i="4"/>
  <c r="M52" i="4"/>
  <c r="P51" i="4"/>
  <c r="P50" i="4"/>
  <c r="M50" i="4"/>
  <c r="P49" i="4"/>
  <c r="P48" i="4"/>
  <c r="M48" i="4"/>
  <c r="P47" i="4"/>
  <c r="F47" i="4"/>
  <c r="M59" i="4" s="1"/>
  <c r="C47" i="4"/>
  <c r="E82" i="4" s="1"/>
  <c r="P46" i="4"/>
  <c r="F46" i="4"/>
  <c r="M46" i="4" s="1"/>
  <c r="P45" i="4"/>
  <c r="M45" i="4"/>
  <c r="P44" i="4"/>
  <c r="P43" i="4"/>
  <c r="M43" i="4"/>
  <c r="P42" i="4"/>
  <c r="F42" i="4"/>
  <c r="M44" i="4" s="1"/>
  <c r="P41" i="4"/>
  <c r="P40" i="4"/>
  <c r="P39" i="4"/>
  <c r="P38" i="4"/>
  <c r="P37" i="4"/>
  <c r="P36" i="4"/>
  <c r="F36" i="4"/>
  <c r="M40" i="4" s="1"/>
  <c r="C36" i="4"/>
  <c r="P35" i="4"/>
  <c r="F35" i="4"/>
  <c r="M35" i="4" s="1"/>
  <c r="C35" i="4"/>
  <c r="P34" i="4"/>
  <c r="F34" i="4"/>
  <c r="M34" i="4" s="1"/>
  <c r="C34" i="4"/>
  <c r="C86" i="4" s="1"/>
  <c r="P33" i="4"/>
  <c r="M33" i="4"/>
  <c r="P32" i="4"/>
  <c r="P31" i="4"/>
  <c r="M31" i="4"/>
  <c r="P30" i="4"/>
  <c r="P29" i="4"/>
  <c r="M29" i="4"/>
  <c r="P28" i="4"/>
  <c r="F28" i="4"/>
  <c r="F82" i="4" s="1"/>
  <c r="P25" i="4"/>
  <c r="M25" i="4"/>
  <c r="F25" i="4"/>
  <c r="P24" i="4"/>
  <c r="F24" i="4"/>
  <c r="M24" i="4" s="1"/>
  <c r="P23" i="4"/>
  <c r="P22" i="4"/>
  <c r="M22" i="4"/>
  <c r="P21" i="4"/>
  <c r="P20" i="4"/>
  <c r="M20" i="4"/>
  <c r="P19" i="4"/>
  <c r="F19" i="4"/>
  <c r="F81" i="4" s="1"/>
  <c r="F87" i="4" s="1"/>
  <c r="E87" i="4" s="1"/>
  <c r="H93" i="4" s="1"/>
  <c r="P18" i="4"/>
  <c r="F18" i="4"/>
  <c r="M18" i="4" s="1"/>
  <c r="P17" i="4"/>
  <c r="M17" i="4"/>
  <c r="F17" i="4"/>
  <c r="P16" i="4"/>
  <c r="M16" i="4"/>
  <c r="P15" i="4"/>
  <c r="F15" i="4"/>
  <c r="M15" i="4" s="1"/>
  <c r="P14" i="4"/>
  <c r="M14" i="4"/>
  <c r="F14" i="4"/>
  <c r="P13" i="4"/>
  <c r="M13" i="4"/>
  <c r="P12" i="4"/>
  <c r="F12" i="4"/>
  <c r="M12" i="4" s="1"/>
  <c r="H7" i="4" l="1"/>
  <c r="M36" i="4"/>
  <c r="M38" i="4"/>
  <c r="M63" i="4"/>
  <c r="M19" i="4"/>
  <c r="M81" i="4" s="1"/>
  <c r="M21" i="4"/>
  <c r="M23" i="4"/>
  <c r="M28" i="4"/>
  <c r="M30" i="4"/>
  <c r="M32" i="4"/>
  <c r="M37" i="4"/>
  <c r="M39" i="4"/>
  <c r="M41" i="4"/>
  <c r="M47" i="4"/>
  <c r="M49" i="4"/>
  <c r="M51" i="4"/>
  <c r="M53" i="4"/>
  <c r="M55" i="4"/>
  <c r="M57" i="4"/>
  <c r="J86" i="4"/>
  <c r="M42" i="4"/>
  <c r="M73" i="4"/>
  <c r="M75" i="4"/>
  <c r="I86" i="4"/>
  <c r="M82" i="4" l="1"/>
  <c r="M83" i="4"/>
</calcChain>
</file>

<file path=xl/comments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0.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1.xml><?xml version="1.0" encoding="utf-8"?>
<comments xmlns="http://schemas.openxmlformats.org/spreadsheetml/2006/main">
  <authors>
    <author>Ron Myers - EPA</author>
  </authors>
  <commentList>
    <comment ref="A1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9 and a file is attached  to the Method 1 location supporting documentation file area.</t>
        </r>
      </text>
    </comment>
    <comment ref="A1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8 and a file is attached  to the Alternate Method Request and approval file area.</t>
        </r>
      </text>
    </comment>
    <comment ref="K16" authorId="0">
      <text>
        <r>
          <rPr>
            <b/>
            <sz val="9"/>
            <color indexed="81"/>
            <rFont val="Tahoma"/>
            <family val="2"/>
          </rPr>
          <t>Ron Myers - EPA:</t>
        </r>
        <r>
          <rPr>
            <i/>
            <sz val="9"/>
            <color indexed="81"/>
            <rFont val="Tahoma"/>
            <family val="2"/>
          </rPr>
          <t xml:space="preserve">
Should we subtract more than 6 if deviations were unacceptable? How to handle if they applied for deviations prior to test?</t>
        </r>
      </text>
    </comment>
    <comment ref="A1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one item in 4a is provided, values are provided in Process Run Data for all runs, text is entered in area 5a and at least one control device selected in 5b .</t>
        </r>
      </text>
    </comment>
    <comment ref="A1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9"/>
            <color indexed="81"/>
            <rFont val="Tahoma"/>
            <family val="2"/>
          </rPr>
          <t>EPA:</t>
        </r>
        <r>
          <rPr>
            <i/>
            <sz val="9"/>
            <color indexed="81"/>
            <rFont val="Tahoma"/>
            <family val="2"/>
          </rPr>
          <t xml:space="preserve">
The ERT will change the response from "No" to "Yes" if there is an entry in "Tester DQ Assessment"</t>
        </r>
      </text>
    </comment>
    <comment ref="A2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in "Field Notes/QA discussion" or if text was added to "Tester Comments"</t>
        </r>
      </text>
    </comment>
    <comment ref="A28"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calibration and inspections sheets are attached.</t>
        </r>
      </text>
    </comment>
    <comment ref="A34"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there is an attachment showing the stack dimensions and distances to disturbances.</t>
        </r>
      </text>
    </comment>
    <comment ref="A3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 to "Cyclonic Flow Documentation"</t>
        </r>
      </text>
    </comment>
    <comment ref="A3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attached to "Run Field Data Sheets"</t>
        </r>
      </text>
    </comment>
    <comment ref="A4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of a document indicating certification.</t>
        </r>
      </text>
    </comment>
    <comment ref="A4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"Lab Data"</t>
        </r>
      </text>
    </comment>
    <comment ref="A6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Chain-of-Custody</t>
        </r>
      </text>
    </comment>
    <comment ref="A63"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has been added to item #8 or if a file is attached to "Alternate Method Request"</t>
        </r>
      </text>
    </comment>
    <comment ref="A6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test date is before Expiration Date in Run Data Calibrations</t>
        </r>
      </text>
    </comment>
    <comment ref="A6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 document is attached in "Interference / Response Time / Converter Efficiency / Stratification Check"</t>
        </r>
      </text>
    </comment>
    <comment ref="A67" authorId="0">
      <text>
        <r>
          <rPr>
            <b/>
            <sz val="9"/>
            <color indexed="81"/>
            <rFont val="Tahoma"/>
            <family val="2"/>
          </rPr>
          <t xml:space="preserve">EPA:
</t>
        </r>
        <r>
          <rPr>
            <i/>
            <sz val="9"/>
            <color indexed="81"/>
            <rFont val="Tahoma"/>
            <family val="2"/>
          </rPr>
          <t>The ERT will change the response from "No" to "Yes" if a document is attached in "Interference / Response Time / Converter Efficiency / Stratification Check"</t>
        </r>
      </text>
    </comment>
    <comment ref="A6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three Direct and both System Calibrations are completed for Run Data Details Calibrations.</t>
        </r>
      </text>
    </comment>
    <comment ref="A6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Post test Calibration Drift are entered in Run Data Details ITM Run Results.</t>
        </r>
      </text>
    </comment>
    <comment ref="A7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both the Pre and Post test System Bias checks are completed in Run Data Details ITM Results.</t>
        </r>
      </text>
    </comment>
    <comment ref="A71"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attachment of the converter efficiency evaluation.</t>
        </r>
      </text>
    </comment>
    <comment ref="A72"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i/>
            <sz val="9"/>
            <color indexed="81"/>
            <rFont val="Tahoma"/>
            <family val="2"/>
          </rPr>
          <t>EPA:</t>
        </r>
        <r>
          <rPr>
            <b/>
            <i/>
            <sz val="9"/>
            <color indexed="81"/>
            <rFont val="Tahoma"/>
            <family val="2"/>
          </rPr>
          <t xml:space="preserve">
</t>
        </r>
        <r>
          <rPr>
            <sz val="9"/>
            <color indexed="81"/>
            <rFont val="Tahoma"/>
            <family val="2"/>
          </rPr>
          <t>The response should be changed to "YES" when the raw instrument data are attached.</t>
        </r>
      </text>
    </comment>
  </commentList>
</comments>
</file>

<file path=xl/comments12.xml><?xml version="1.0" encoding="utf-8"?>
<comments xmlns="http://schemas.openxmlformats.org/spreadsheetml/2006/main">
  <authors>
    <author>Ron Myers - EPA</author>
  </authors>
  <commentList>
    <comment ref="A1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9 and a file is attached  to the Method 1 location supporting documentation file area.</t>
        </r>
      </text>
    </comment>
    <comment ref="A1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8 and a file is attached  to the Alternate Method Request and approval file area.</t>
        </r>
      </text>
    </comment>
    <comment ref="K16" authorId="0">
      <text>
        <r>
          <rPr>
            <b/>
            <sz val="9"/>
            <color indexed="81"/>
            <rFont val="Tahoma"/>
            <family val="2"/>
          </rPr>
          <t>Ron Myers - EPA:</t>
        </r>
        <r>
          <rPr>
            <i/>
            <sz val="9"/>
            <color indexed="81"/>
            <rFont val="Tahoma"/>
            <family val="2"/>
          </rPr>
          <t xml:space="preserve">
Should we subtract more than 6 if deviations were unacceptable? How to handle if they applied for deviations prior to test?</t>
        </r>
      </text>
    </comment>
    <comment ref="A1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one item in 4a is provided, values are provided in Process Run Data for all runs, text is entered in area 5a and at least one control device selected in 5b .</t>
        </r>
      </text>
    </comment>
    <comment ref="A1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9"/>
            <color indexed="81"/>
            <rFont val="Tahoma"/>
            <family val="2"/>
          </rPr>
          <t>EPA:</t>
        </r>
        <r>
          <rPr>
            <i/>
            <sz val="9"/>
            <color indexed="81"/>
            <rFont val="Tahoma"/>
            <family val="2"/>
          </rPr>
          <t xml:space="preserve">
The ERT will change the response from "No" to "Yes" if there is an entry in "Tester DQ Assessment"</t>
        </r>
      </text>
    </comment>
    <comment ref="A2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in "Field Notes/QA discussion" or if text was added to "Tester Comments"</t>
        </r>
      </text>
    </comment>
    <comment ref="A28"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calibration and inspections sheets are attached.</t>
        </r>
      </text>
    </comment>
    <comment ref="A34"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there is an attachment showing the stack dimensions and distances to disturbances.</t>
        </r>
      </text>
    </comment>
    <comment ref="A3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 to "Cyclonic Flow Documentation"</t>
        </r>
      </text>
    </comment>
    <comment ref="A3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attached to "Run Field Data Sheets"</t>
        </r>
      </text>
    </comment>
    <comment ref="A4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of a document indicating certification.</t>
        </r>
      </text>
    </comment>
    <comment ref="A4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"Lab Data"</t>
        </r>
      </text>
    </comment>
    <comment ref="A6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Chain-of-Custody</t>
        </r>
      </text>
    </comment>
    <comment ref="A63"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has been added to item #8 or if a file is attached to "Alternate Method Request"</t>
        </r>
      </text>
    </comment>
    <comment ref="A6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test date is before Expiration Date in Run Data Calibrations</t>
        </r>
      </text>
    </comment>
    <comment ref="A6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 document is attached in "Interference / Response Time / Converter Efficiency / Stratification Check"</t>
        </r>
      </text>
    </comment>
    <comment ref="A67" authorId="0">
      <text>
        <r>
          <rPr>
            <b/>
            <sz val="9"/>
            <color indexed="81"/>
            <rFont val="Tahoma"/>
            <family val="2"/>
          </rPr>
          <t xml:space="preserve">EPA:
</t>
        </r>
        <r>
          <rPr>
            <i/>
            <sz val="9"/>
            <color indexed="81"/>
            <rFont val="Tahoma"/>
            <family val="2"/>
          </rPr>
          <t>The ERT will change the response from "No" to "Yes" if a document is attached in "Interference / Response Time / Converter Efficiency / Stratification Check"</t>
        </r>
      </text>
    </comment>
    <comment ref="A6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three Direct and both System Calibrations are completed for Run Data Details Calibrations.</t>
        </r>
      </text>
    </comment>
    <comment ref="A6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Post test Calibration Drift are entered in Run Data Details ITM Run Results.</t>
        </r>
      </text>
    </comment>
    <comment ref="A7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both the Pre and Post test System Bias checks are completed in Run Data Details ITM Results.</t>
        </r>
      </text>
    </comment>
    <comment ref="A71"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attachment of the converter efficiency evaluation.</t>
        </r>
      </text>
    </comment>
    <comment ref="A72"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i/>
            <sz val="9"/>
            <color indexed="81"/>
            <rFont val="Tahoma"/>
            <family val="2"/>
          </rPr>
          <t>EPA:</t>
        </r>
        <r>
          <rPr>
            <b/>
            <i/>
            <sz val="9"/>
            <color indexed="81"/>
            <rFont val="Tahoma"/>
            <family val="2"/>
          </rPr>
          <t xml:space="preserve">
</t>
        </r>
        <r>
          <rPr>
            <sz val="9"/>
            <color indexed="81"/>
            <rFont val="Tahoma"/>
            <family val="2"/>
          </rPr>
          <t>The response should be changed to "YES" when the raw instrument data are attached.</t>
        </r>
      </text>
    </comment>
  </commentList>
</comments>
</file>

<file path=xl/comments1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5.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6.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7.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8.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9.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0.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5.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6.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7.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8.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9.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0.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5.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6.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7.xml><?xml version="1.0" encoding="utf-8"?>
<comments xmlns="http://schemas.openxmlformats.org/spreadsheetml/2006/main">
  <authors>
    <author>Ron Myers - EPA</author>
  </authors>
  <commentList>
    <comment ref="A1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9 and a file is attached  to the Method 1 location supporting documentation file area.</t>
        </r>
      </text>
    </comment>
    <comment ref="A1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8 and a file is attached  to the Alternate Method Request and approval file area.</t>
        </r>
      </text>
    </comment>
    <comment ref="K16" authorId="0">
      <text>
        <r>
          <rPr>
            <b/>
            <sz val="9"/>
            <color indexed="81"/>
            <rFont val="Tahoma"/>
            <family val="2"/>
          </rPr>
          <t>Ron Myers - EPA:</t>
        </r>
        <r>
          <rPr>
            <i/>
            <sz val="9"/>
            <color indexed="81"/>
            <rFont val="Tahoma"/>
            <family val="2"/>
          </rPr>
          <t xml:space="preserve">
Should we subtract more than 6 if deviations were unacceptable? How to handle if they applied for deviations prior to test?</t>
        </r>
      </text>
    </comment>
    <comment ref="A1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one item in 4a is provided, values are provided in Process Run Data for all runs, text is entered in area 5a and at least one control device selected in 5b .</t>
        </r>
      </text>
    </comment>
    <comment ref="A1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9"/>
            <color indexed="81"/>
            <rFont val="Tahoma"/>
            <family val="2"/>
          </rPr>
          <t>EPA:</t>
        </r>
        <r>
          <rPr>
            <i/>
            <sz val="9"/>
            <color indexed="81"/>
            <rFont val="Tahoma"/>
            <family val="2"/>
          </rPr>
          <t xml:space="preserve">
The ERT will change the response from "No" to "Yes" if there is an entry in "Tester DQ Assessment"</t>
        </r>
      </text>
    </comment>
    <comment ref="A2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in "Field Notes/QA discussion" or if text was added to "Tester Comments"</t>
        </r>
      </text>
    </comment>
    <comment ref="A28"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calibration and inspections sheets are attached.</t>
        </r>
      </text>
    </comment>
    <comment ref="A34"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there is an attachment showing the stack dimensions and distances to disturbances.</t>
        </r>
      </text>
    </comment>
    <comment ref="A3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 to "Cyclonic Flow Documentation"</t>
        </r>
      </text>
    </comment>
    <comment ref="A3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attached to "Run Field Data Sheets"</t>
        </r>
      </text>
    </comment>
    <comment ref="A4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of a document indicating certification.</t>
        </r>
      </text>
    </comment>
    <comment ref="A4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"Lab Data"</t>
        </r>
      </text>
    </comment>
    <comment ref="A6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Chain-of-Custody</t>
        </r>
      </text>
    </comment>
    <comment ref="A63"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has been added to item #8 or if a file is attached to "Alternate Method Request"</t>
        </r>
      </text>
    </comment>
    <comment ref="A6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test date is before Expiration Date in Run Data Calibrations</t>
        </r>
      </text>
    </comment>
    <comment ref="A6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 document is attached in "Interference / Response Time / Converter Efficiency / Stratification Check"</t>
        </r>
      </text>
    </comment>
    <comment ref="A67" authorId="0">
      <text>
        <r>
          <rPr>
            <b/>
            <sz val="9"/>
            <color indexed="81"/>
            <rFont val="Tahoma"/>
            <family val="2"/>
          </rPr>
          <t xml:space="preserve">EPA:
</t>
        </r>
        <r>
          <rPr>
            <i/>
            <sz val="9"/>
            <color indexed="81"/>
            <rFont val="Tahoma"/>
            <family val="2"/>
          </rPr>
          <t>The ERT will change the response from "No" to "Yes" if a document is attached in "Interference / Response Time / Converter Efficiency / Stratification Check"</t>
        </r>
      </text>
    </comment>
    <comment ref="A6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three Direct and both System Calibrations are completed for Run Data Details Calibrations.</t>
        </r>
      </text>
    </comment>
    <comment ref="A6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Post test Calibration Drift are entered in Run Data Details ITM Run Results.</t>
        </r>
      </text>
    </comment>
    <comment ref="A7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both the Pre and Post test System Bias checks are completed in Run Data Details ITM Results.</t>
        </r>
      </text>
    </comment>
    <comment ref="A71"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attachment of the converter efficiency evaluation.</t>
        </r>
      </text>
    </comment>
    <comment ref="A72"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i/>
            <sz val="9"/>
            <color indexed="81"/>
            <rFont val="Tahoma"/>
            <family val="2"/>
          </rPr>
          <t>EPA:</t>
        </r>
        <r>
          <rPr>
            <b/>
            <i/>
            <sz val="9"/>
            <color indexed="81"/>
            <rFont val="Tahoma"/>
            <family val="2"/>
          </rPr>
          <t xml:space="preserve">
</t>
        </r>
        <r>
          <rPr>
            <sz val="9"/>
            <color indexed="81"/>
            <rFont val="Tahoma"/>
            <family val="2"/>
          </rPr>
          <t>The response should be changed to "YES" when the raw instrument data are attached.</t>
        </r>
      </text>
    </comment>
  </commentList>
</comments>
</file>

<file path=xl/comments8.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9.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sharedStrings.xml><?xml version="1.0" encoding="utf-8"?>
<sst xmlns="http://schemas.openxmlformats.org/spreadsheetml/2006/main" count="5777" uniqueCount="357">
  <si>
    <t>Name of Facility where the test was performed</t>
  </si>
  <si>
    <t>Marathon Petroleum Garyville, LA (LA3C0610 - EQT0204)</t>
  </si>
  <si>
    <t>Name of Company performing stationary source test</t>
  </si>
  <si>
    <t>Metco Environmental,</t>
  </si>
  <si>
    <t>SCC of tested unit or units</t>
  </si>
  <si>
    <t>No. 220 Thermal Oxidizer #1 Stack (EQT0204)</t>
  </si>
  <si>
    <t>Name of assessor and name of employer.</t>
  </si>
  <si>
    <t>M.J. Caldwell, Caldwell Environmental, Inc. (Sub to RTI)</t>
  </si>
  <si>
    <t>LA3C0610_C1_2011-05-31__Part_V_10-054G__Website.pdf</t>
  </si>
  <si>
    <t>Name of regulatory assessor and regulatory agency name.</t>
  </si>
  <si>
    <t>NA</t>
  </si>
  <si>
    <t>Emissions Factor Development Quality Indicator Value Rating</t>
  </si>
  <si>
    <t>Yes</t>
  </si>
  <si>
    <t>No</t>
  </si>
  <si>
    <t>N/A</t>
  </si>
  <si>
    <t>Supporting Documentation Provided</t>
  </si>
  <si>
    <t>Response</t>
  </si>
  <si>
    <t>Points</t>
  </si>
  <si>
    <t>Regulatory Agency Review</t>
  </si>
  <si>
    <r>
      <t>Yes</t>
    </r>
    <r>
      <rPr>
        <sz val="11"/>
        <color theme="1"/>
        <rFont val="Arial"/>
        <family val="2"/>
      </rPr>
      <t>¹</t>
    </r>
  </si>
  <si>
    <r>
      <t>Yes</t>
    </r>
    <r>
      <rPr>
        <sz val="11"/>
        <color theme="1"/>
        <rFont val="Calibri"/>
        <family val="2"/>
      </rPr>
      <t>²</t>
    </r>
  </si>
  <si>
    <t>Justification</t>
  </si>
  <si>
    <t>General</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</si>
  <si>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Stack Testing Accreditation Council (STAC), California Air Resources Board (CARB), National Environmental Laboratory Accreditation Program (NELAP)) or self declaration provides documentation of competence as an AETB.</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</si>
  <si>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 CARB, NELAP) or self declaration provides documentation of competence as an AETB.</t>
  </si>
  <si>
    <t>Was a representative of the regulatory agency on site during the test?</t>
  </si>
  <si>
    <t>Is a description and drawing of test location provided?</t>
  </si>
  <si>
    <t>Has a description of deviations from published test methods been provided, or is there a statement that deviations were not required to obtain data representative of typical facility operation?</t>
  </si>
  <si>
    <t>Is there documentation that the source or the test company sought and obtained approval for deviations from the published test method prior to conducting the test or that the tester's assertion that deviations were not required to obtain data representative of operations that are typical for the facility?</t>
  </si>
  <si>
    <t>Were all test method deviations acceptable?</t>
  </si>
  <si>
    <t>Is a full description of the process and the unit being tested (including installed controls) provided?</t>
  </si>
  <si>
    <t>Very basic description of process is on pg 7, and air permit briefing sheet on pg H-5  indicates there is tail gas treater with efficiency &gt;=99.9% and TGTU thermal oxidizer with &gt;99.5% efficiency</t>
  </si>
  <si>
    <t>Has a detailed discussion of source operating conditions, air pollution control device operations and the representativeness of measurements made during the test been provided?</t>
  </si>
  <si>
    <t>Were the operating parameters for the tested process unit and associated controls described and reported?</t>
  </si>
  <si>
    <t>Is there documentation that the required process monitors have been calibrated and that the calibration is acceptable?</t>
  </si>
  <si>
    <t>Was the process capacity documented?</t>
  </si>
  <si>
    <t>Was the process operating within an appropriate range for the test program objectives?</t>
  </si>
  <si>
    <t>Were process data concurrent with testing?</t>
  </si>
  <si>
    <t>Were data included in the report for all parameters for which limits will be set?</t>
  </si>
  <si>
    <t>Is there an assessment of the validity, representativeness, achievement of DQO's and usability of the data?</t>
  </si>
  <si>
    <t>Did the report discuss the representativeness of the facility operations, control device operation, and the measurements of the target pollutants, and were any changes from published test methods or process and control device monitoring protocols identified?</t>
  </si>
  <si>
    <t>Have field notes addressing issues that may influence data quality been provided?</t>
  </si>
  <si>
    <t>Were all sampling issues handled such that data quality was not adversely affected?</t>
  </si>
  <si>
    <t>Manual Test Methods</t>
  </si>
  <si>
    <t>Have the following been included in the report:</t>
  </si>
  <si>
    <t>Dry gas meter (DGM) calibrations, pitot tube and nozzle inspections?</t>
  </si>
  <si>
    <t>Was the DGM pre-test calibration within the criteria specified by the test method?</t>
  </si>
  <si>
    <t>Was the DGM post-test calibration within the criteria specified by the test method?</t>
  </si>
  <si>
    <t>Were thermocouple calibrations within method criteria?</t>
  </si>
  <si>
    <t>Was the pitot tube inspection acceptable?</t>
  </si>
  <si>
    <t>Were nozzle inspections acceptable?</t>
  </si>
  <si>
    <t>Were flow meter calibrations acceptable?</t>
  </si>
  <si>
    <t>Was the Method 1 sample point evaluation included in the report?</t>
  </si>
  <si>
    <t>Were the appropriate number and location of sampling points used?</t>
  </si>
  <si>
    <t>Were the cyclonic flow checks included in the report?</t>
  </si>
  <si>
    <t>Did the cyclonic flow evaluation show the presence of an acceptable average gas flow angle?</t>
  </si>
  <si>
    <t>Were the raw sampling data and test sheets included in the report?</t>
  </si>
  <si>
    <t>Were all data required by the method recorded?</t>
  </si>
  <si>
    <t>Were required leak checks performed and did the checks meet method requirements?</t>
  </si>
  <si>
    <t>Was the required minimum sample volume collected?</t>
  </si>
  <si>
    <t>Did probe, filter, and impinger exit temperatures meet method criteria (as applicable)?</t>
  </si>
  <si>
    <t>Did isokinetic sampling rates meet method criteria?</t>
  </si>
  <si>
    <t>Was the sampling time at each point greater than 2 minutes and the same for each point?</t>
  </si>
  <si>
    <t>Did the report include a description and flow diagram of the recovery procedures?</t>
  </si>
  <si>
    <t>Was the recovery process consistent with the method?</t>
  </si>
  <si>
    <t>Were all required blanks collected in the field?</t>
  </si>
  <si>
    <t>Where performed, were blank corrections handled per method requirements?</t>
  </si>
  <si>
    <t>Were sample volumes clearly marked on the jar or measured and recorded?</t>
  </si>
  <si>
    <t>Was the laboratory certified/accredited to perform these analyses?</t>
  </si>
  <si>
    <t>Did the report include a complete laboratory report and flow diagram of sample analysis?</t>
  </si>
  <si>
    <t>Did the laboratory note the sample volume upon receipt?</t>
  </si>
  <si>
    <t>If sample loss occurred, was the compensation method used documented and approved for the method?</t>
  </si>
  <si>
    <t>Were the physical characteristics of the samples (e.g., color, volume, integrity, pH, temperature) recorded and consistent with the method?</t>
  </si>
  <si>
    <t>Were sample hold times within method requirements?</t>
  </si>
  <si>
    <t>Does the laboratory report document the analytical procedures and techniques?</t>
  </si>
  <si>
    <t>Were all laboratory QA requirements documented?</t>
  </si>
  <si>
    <t>Were analytical standards required by the method documented?</t>
  </si>
  <si>
    <t>Were required laboratory duplicates within acceptable limits?</t>
  </si>
  <si>
    <t xml:space="preserve">Were required spike recoveries within method requirements?  </t>
  </si>
  <si>
    <t>Were method-specified analytical blanks analyzed?</t>
  </si>
  <si>
    <t>If problems occurred during analysis, is there sufficient documentation to conclude that the problems did not adversely affect the sample results?</t>
  </si>
  <si>
    <t>Was the analytical detection limit specified in the test report?</t>
  </si>
  <si>
    <t>Is the reported detection limit adequate for the purposes of the test program?</t>
  </si>
  <si>
    <t>Were the chain-of-custody forms included in the report?</t>
  </si>
  <si>
    <t>Do the chain-of-custody forms indicate acceptable management of collected samples between collection and analysis?</t>
  </si>
  <si>
    <t>Instrumental Test Methods</t>
  </si>
  <si>
    <t>Did the report include a complete description of the instrumental method sampling system?</t>
  </si>
  <si>
    <t>Was a complete description of the sampling system provided?</t>
  </si>
  <si>
    <t>Did the report include calibration gas certifications?</t>
  </si>
  <si>
    <t>Were calibration standards used prior to the end of the expiration date?</t>
  </si>
  <si>
    <t>Did calibration standards meet method criteria?</t>
  </si>
  <si>
    <t>Did report include interference tests?</t>
  </si>
  <si>
    <t>Did interference checks meet method requirements?</t>
  </si>
  <si>
    <t>Were the response time tests included in the report?</t>
  </si>
  <si>
    <t>Was a response time test performed?</t>
  </si>
  <si>
    <t>Discussion indicates response time tests were conducted, they appear on F-25 through F-27.</t>
  </si>
  <si>
    <t>Were the calibration error tests included in the report?</t>
  </si>
  <si>
    <t>Did calibration error tests meet method requirements?</t>
  </si>
  <si>
    <t>Did the report include drift tests?</t>
  </si>
  <si>
    <t>Were drift tests performed after each run and did they meet method requirements?</t>
  </si>
  <si>
    <t>Did the report include system bias tests?</t>
  </si>
  <si>
    <t>Did system bias checks meet method requirements?</t>
  </si>
  <si>
    <t>Were the converter efficiency tests included in the report?</t>
  </si>
  <si>
    <t>Was the NOX converter test acceptable?</t>
  </si>
  <si>
    <t>Did the report include stratification checks?</t>
  </si>
  <si>
    <t>Was a stratification assessment performed?</t>
  </si>
  <si>
    <t>p. A-3, sampling was done at three points at 16.7, 50.0, and 83.3 %.  Stratification testing is shown in p.F-28 to F-29.</t>
  </si>
  <si>
    <t>Did the report include the raw data for the instrumental method?</t>
  </si>
  <si>
    <t>Was the duration of each sample run within method criteria?</t>
  </si>
  <si>
    <t>Was an appropriate traverse performed during sample collection, or was the probe placed at an appropriate center point (if allowed by the method)?</t>
  </si>
  <si>
    <t>Were sample times at each point uniform and did they meet the method requirements?</t>
  </si>
  <si>
    <t>Were sample lines heated sufficiently to prevent potential adverse data quality issues?</t>
  </si>
  <si>
    <t>Was all data required by the method recorded?</t>
  </si>
  <si>
    <t>Points Awarded for Supporting Documentation Presence</t>
  </si>
  <si>
    <t>Max Pot</t>
  </si>
  <si>
    <t>Awarded</t>
  </si>
  <si>
    <t>General Points Awarded</t>
  </si>
  <si>
    <t>General Points Total</t>
  </si>
  <si>
    <t>Manual Test Questions Points Awarded</t>
  </si>
  <si>
    <t>Manual Test Questions Total</t>
  </si>
  <si>
    <t>Instumental Test Questions Points Awarded</t>
  </si>
  <si>
    <t>Instrumental Test Questions Total</t>
  </si>
  <si>
    <t xml:space="preserve"> </t>
  </si>
  <si>
    <t>Theoret Max %</t>
  </si>
  <si>
    <t>Max Pt</t>
  </si>
  <si>
    <t>PerCent</t>
  </si>
  <si>
    <t>Actual Points</t>
  </si>
  <si>
    <t>Theoret</t>
  </si>
  <si>
    <t>Max</t>
  </si>
  <si>
    <t>Actual</t>
  </si>
  <si>
    <t>Manual Test</t>
  </si>
  <si>
    <t>Instrumental Test</t>
  </si>
  <si>
    <t>Total</t>
  </si>
  <si>
    <t>Marathon Petroleum Garyville, LA (LA3C0610 - EQT0205)</t>
  </si>
  <si>
    <t>Unit No. 234 Thermal Oxidizer #2 Stack (EQT0205)</t>
  </si>
  <si>
    <t>LA3C0610_C1_2011-05-31__Part_V_10-054H__Website.pdf</t>
  </si>
  <si>
    <t>Very basic description of process is on pg 8, and air permit briefing sheet on pg H-5  indicates there is tail gas treater with efficiency &gt;=99.9% and TGTU thermal oxidizer with &gt;99.5% efficiency</t>
  </si>
  <si>
    <t>Discussion indicates response time tests were conducted, appears in Appendix F pg. F-24 through F-29</t>
  </si>
  <si>
    <t>p. A-3 of report, sampling was done at three points at 16.7, 50.0, and 83.3 %.  Stratification testing is shown in Raw Data on p. F-29 to F-30.</t>
  </si>
  <si>
    <t>Bill Greehey Refinery, West Plant, Valero Refining, Corpus Christi, TX (TX3B1310-SRU3)</t>
  </si>
  <si>
    <t>ARI Environmental, Inc.</t>
  </si>
  <si>
    <t>SRU3 TGI (EPN 121) testing April 21 and 22, 2009</t>
  </si>
  <si>
    <t>TX3B1310_C1_2011-05-27__Part_V_H555-313__CD.pdf</t>
  </si>
  <si>
    <t>pg G-1</t>
  </si>
  <si>
    <t xml:space="preserve">Printout of operating parameters during testing are provided, but no description provided.  </t>
  </si>
  <si>
    <t>pg 2-7 describes checks performed and states they were within acceptable parameters</t>
  </si>
  <si>
    <t>pg E-12</t>
  </si>
  <si>
    <t>summary and pg D-8</t>
  </si>
  <si>
    <t>Stratification check performed and shown in Appendix, supported sampling from single point.  Stratification check and single point sampling was not discussed in body of report.</t>
  </si>
  <si>
    <t>Bill Greehey Refinery, West Plant, Valero Refining, Corpus Christi, TX (TX3B1310 - Sulften)</t>
  </si>
  <si>
    <t>Sulften TGI (EPN 121) testing March 27, 2008</t>
  </si>
  <si>
    <t>TX3B1310_C1_2011-05-27__Part_V_H555-283__CD.pdf</t>
  </si>
  <si>
    <t>Printout of operating parameters during testing are provided, but no description provided.  NOTE:  test times shown in Table 3-1 are not actual test times</t>
  </si>
  <si>
    <t>pg 2-8 describes checks performed and states they were within acceptable parameters</t>
  </si>
  <si>
    <t>Report indicates on page 2-8 that response times were determined, but tests not shown in appendices</t>
  </si>
  <si>
    <t>No discussion of stratification</t>
  </si>
  <si>
    <t>Valero Port Arthur Refiney, Port Arthur, TX (TX3B1250-SRU No. 545)</t>
  </si>
  <si>
    <t>SRU No. 545 TGI Exhaust Stack (EPN E-03-SCOT), testing 10/15/09</t>
  </si>
  <si>
    <t>TX3B1250_C1_2011-05-27_Part_V_4.3_SRU_Stack_Test__CD.pdf</t>
  </si>
  <si>
    <t>Page F-2</t>
  </si>
  <si>
    <t>Does indicate that process was running at 75% of capacity during testing(page 1-1), but no more detail regarding source operating conditions or control device operations provided</t>
  </si>
  <si>
    <t>Printout of operating parameters during testing are provided, but no description provided</t>
  </si>
  <si>
    <t>pages 2-3 and 2-6</t>
  </si>
  <si>
    <t>Raw Data indicates that during compliance test 1 sampling was done at "points 1, 2 and 3", but no stratification analysis is provided.</t>
  </si>
  <si>
    <t>Valero Port Arthur Refiney, Port Arthur, TX (TX3B1250-SRU No. 544)</t>
  </si>
  <si>
    <t>SRU No. 544 TGI Exhaust Stack (EPN E-02-SCOT), C4 testing 6/15/20119</t>
  </si>
  <si>
    <t>TX3B1250_C4_2011-08-31__Test_Report_SRU__ERT_Attachment.pdf and TX3B1250_C4_2011-08-31__Test_Protocol_SRU__ERT_attachment.doc</t>
  </si>
  <si>
    <t>pg F-21</t>
  </si>
  <si>
    <t>pg D-22</t>
  </si>
  <si>
    <t>SRU No. 544 TGI Exhaust Stack (EPN E-02-SCOT), testing 10/14/09</t>
  </si>
  <si>
    <t>TX3B1250_C1_2011-05-27_Part_V_4.2_SRU_Stack_Test__CD.pdf</t>
  </si>
  <si>
    <t>Does indicate that process was running at 63% of capacity during testing(page 1-1), but no more detail regarding source operating conditions or control device operations provided</t>
  </si>
  <si>
    <t>pg 2-3 and 2-6</t>
  </si>
  <si>
    <t>Raw Data indicates that during compliance test 1 sampling was done at "point 2 and point 3", but no stratification results are provided.</t>
  </si>
  <si>
    <t>Valero Port Arthur Refiney, Port Arthur, TX (TX3B1250-SRU No. 543)</t>
  </si>
  <si>
    <t>SRU No. 543 TGI Exhaust Stack (EPN E-01-SCOT), testing 10/13/09</t>
  </si>
  <si>
    <t>TX3B1250_C1_2011-05-27_Part_V_4.1_SRU_Stack_Test__CD.pdf</t>
  </si>
  <si>
    <t>Does indicate that process was running at 92% of capacity during testing(page 1-1), but no more detail regarding source operating conditions or control device operations provided</t>
  </si>
  <si>
    <t>pg 2-6</t>
  </si>
  <si>
    <t>Raw Data indicates that during compliance test 1 sampling was done at "strat point 1, strat point 2, and strat point 3", but no analysis of stratification.</t>
  </si>
  <si>
    <t>ConocoPhillips Sweeny Refinery, Old Ocean, TX (TX3B1240-EPN 28.2)</t>
  </si>
  <si>
    <t>Stork Testing &amp; Metallurgical Consulting, Inc.</t>
  </si>
  <si>
    <t>Unit 28 SRU Incinerator Stack (EPN 28.2-26-2)</t>
  </si>
  <si>
    <t>TX3B1240_C1_2011-05-31_Part_V_2010_Unit_28.2_5-year_compliance_Test__CD</t>
  </si>
  <si>
    <t>After first testing attempt facility indicated that facility was not at maximum achievable rate desired for test program, so testing was repeated two days later. (page 20).  Deviations from methods described on page 249 (proposed test methodology) for VOC and H2S.  No deviations were described for CO.</t>
  </si>
  <si>
    <t>pages 10 and 21</t>
  </si>
  <si>
    <t>Summary indicates they were performed (pgs 14, 16, 17) and printout which appears to include response time tests included on pg 43</t>
  </si>
  <si>
    <t>Conducted 3pt stratification for O2.</t>
  </si>
  <si>
    <t>Motiva Enterprises, LLC, Port Arthur, Texas (TX3B1220-TGTU1)</t>
  </si>
  <si>
    <t>Stork</t>
  </si>
  <si>
    <t>SRU 2 &amp; SRU3 Tail Gas Treating Unit No. 1</t>
  </si>
  <si>
    <t>TX3B1220_C1_2011-05-31__Part_V_2008.11_TGTU_1_&amp;_2_Incinerators__CD.pdf</t>
  </si>
  <si>
    <t>see pp. 13-14.</t>
  </si>
  <si>
    <t>pg 34 and 132</t>
  </si>
  <si>
    <t xml:space="preserve">Stratification test is discussed in Summary Text, conducted at locations corresponding to 16.7, 50.0, and 83.3%, and flow was found to be unstratified.  Stratification analysis is on p.41-42 of pdf. </t>
  </si>
  <si>
    <t>Valero Refining - Texas, L.P., Corpus Christi, TX (TX3B1140 SRU2-Incin)</t>
  </si>
  <si>
    <t>SRU No. 2 Tailgas Incinerator:  EPN SRU2-Incin</t>
  </si>
  <si>
    <t>M. Caldwell, Caldwell Environmental, Inc. (Sub to RTI)</t>
  </si>
  <si>
    <t>TX3B1140_C1_2011-05-27__Part_V_H555-356__CD.pdf</t>
  </si>
  <si>
    <t>Although operating parameters during the test are provided, no description of controls or process unit provided</t>
  </si>
  <si>
    <t>Page E-8 of report</t>
  </si>
  <si>
    <t>Page 3-1 of report indicates the post test NOx system bias on Run No. SRU2-4 did not meet the accepted QA/QC specification criteria</t>
  </si>
  <si>
    <t>Page D-1</t>
  </si>
  <si>
    <t>BP Products Nort America, Texas City, Texas (TX3B1110)</t>
  </si>
  <si>
    <t>Golden Specialty, Inc.</t>
  </si>
  <si>
    <t>SRU Incinerator Exhaust Stack EPN 384</t>
  </si>
  <si>
    <t>TX3B1110_C1_2011-05-31__Part_V_SRU_Flexible_Permit_(2010)_BPTXC-00003427__CD.tif</t>
  </si>
  <si>
    <t>pg 17 of 296 of report indicates that response times for each analyzer were determined during the initial pretest bias prior to run number 1, but cannot locate documentation.</t>
  </si>
  <si>
    <t>pg 76, 93-95 (for Nox, O2, and CO).</t>
  </si>
  <si>
    <t>Total Petrochemicals USA, Inc. Port Arthur Refinery (TX3B1090)</t>
  </si>
  <si>
    <t>ARI Envrionmental, Inc.</t>
  </si>
  <si>
    <r>
      <t xml:space="preserve">Sulfur Recovery Tail Gas Thermal Oxidizer </t>
    </r>
    <r>
      <rPr>
        <sz val="10"/>
        <color rgb="FF0070C0"/>
        <rFont val="Arial"/>
        <family val="2"/>
      </rPr>
      <t>SRU1&amp;2</t>
    </r>
  </si>
  <si>
    <t>M. Caldwell, Caldwell Environmental, Inc. (sub to RTI)</t>
  </si>
  <si>
    <t>TX3B1090_C1_2011-05-31__Part_V_2006-Emission_Test-Sulfur_Recovery_Tail_Gas_Thermal_Oxidizer__CD.pdf</t>
  </si>
  <si>
    <t>Report lists methods used, and there is indication there were any deviations, but no statement saying that was the case.</t>
  </si>
  <si>
    <t>Although source and control device operating conditions during testing are provided, no discussion of control device operation provided.</t>
  </si>
  <si>
    <t>No description of operating parameters of rocess or thermal oxider provided, though data for test period is provided</t>
  </si>
  <si>
    <t>There is a discussion of calibrations etc performed but no discussion of acceptability of results.</t>
  </si>
  <si>
    <t>No handwritten notes regarding test overall or any issues</t>
  </si>
  <si>
    <t>Valero McKee Refinery, Sunray, TX (TX3A1300 - EPN V-16)</t>
  </si>
  <si>
    <t>SRU No. 2 Incinerator:  EPN V-16</t>
  </si>
  <si>
    <t>M. Caldwell, Caldwell Environmental (sub to RTI)</t>
  </si>
  <si>
    <t>TX3A1300_C1_2011-05-31__Part_V_H545-10_SRU_No._2_Incinerator__CD.pdf</t>
  </si>
  <si>
    <t>No information regarding ASTM D7036 certification provided.  No indication a QI was onsite.  Person in charge of testing is in charge of quality assurance.</t>
  </si>
  <si>
    <t>Description of SRU process and controls is not provided.  However, in the included permit the source is listed as having a SCOT tail gas incineration unit</t>
  </si>
  <si>
    <t>Production rate info. Provided, but no detailed discussion of source operating conditions or control device operation or representativeness of testing conditions provided.</t>
  </si>
  <si>
    <t>The operating parameters during the test are provided, but a discussion of the parameters is not included.</t>
  </si>
  <si>
    <t>Page 2-8 of report states initial calibration error test results were within 2% for each calibration gas, the pre-test and post-test system bias results were within the 5% of span allowed for each calibration gas, system bias draft results were within the 3% of span allowed for each test run.</t>
  </si>
  <si>
    <t>There were not any apparent issues.  Although plenty of hand written data collection none describing test overall and/or issues</t>
  </si>
  <si>
    <t>Initial stratification test was performed in one port using 3 points, and no measurement deviated by 5% of the 3-point average.  Based on this criteria, sampling was conducted during each test run at a single point located in center of stack. (pg 2-1)</t>
  </si>
  <si>
    <t>Valero McKee Refinery, SRU No. 1 Incinerator, Sunray, TX (TX3A1300)</t>
  </si>
  <si>
    <t>SRU No. 1 Incinerator:  EPN V-5</t>
  </si>
  <si>
    <t>TX3A1300_C1_2011-05-31__Part_V_H545-10_SRU_No._1_Incinerator__CD.pdf</t>
  </si>
  <si>
    <t>Production rate info. provided, but no detailed discussion of source operating conditions or control device operation or representativeness of testing conditions provided.</t>
  </si>
  <si>
    <t>There were not any apparent issues except those relating to PM collection.  Although plenty of hand written data collection none describing test overall and/or issues</t>
  </si>
  <si>
    <t>ConocoPhillips, Borger Refinery, Borger, TX (TX3A1230)</t>
  </si>
  <si>
    <t>CETCON</t>
  </si>
  <si>
    <t>Unit 43 SRU Tail Gas Incinerator (EPN: 43I1)</t>
  </si>
  <si>
    <t>TX3A1230_C1_2011-05-27__Part_V_CJ-6484_B__CD.pdf</t>
  </si>
  <si>
    <t>Van Meter resume</t>
  </si>
  <si>
    <t>Delek Refining, Tyler Refinery, Tyler TX SRU2 TGI2 (TX3A1190)</t>
  </si>
  <si>
    <t>Entech Engineering Inc.</t>
  </si>
  <si>
    <t>SRU 2 TGI 2 (EPN SRUTGCUINC)</t>
  </si>
  <si>
    <t>TX3A1190_C1_2011-05-31__Part_V_DRCSRU2_CBI_Removed__CD.pdf</t>
  </si>
  <si>
    <t>No discussion of response time check, and no indication of test in raw data</t>
  </si>
  <si>
    <t>There is no discussion for Stratification testing in the Summary Text, and no Stratification analysis is provided in the appendices; however, it looks as if sampling was conducted at 16 points (p.A-8).</t>
  </si>
  <si>
    <t>TPI Petroleum, Ardmore Petroleum Refinery, Ardmore, OK (OK2C0990)</t>
  </si>
  <si>
    <t>No. 2 SRU Tail Gas Incinerator</t>
  </si>
  <si>
    <t>OK2C0990_C1_2011-05-31_Part_V_ST-SRU2__Zip.pdf</t>
  </si>
  <si>
    <t>There is a discussion of test method exceptions on page 171, which is part of the test proposal, but does not discuss exceptions or lack thereof relating to NOx.</t>
  </si>
  <si>
    <t>page 148 of report</t>
  </si>
  <si>
    <t>page 110</t>
  </si>
  <si>
    <t>There is no discussion of Stratification in the Summary Text, and no stratification analysis in the appendices.</t>
  </si>
  <si>
    <t>Total Petroleum, Inc.'s Ardmore Refinery, Ardmore Oklahoma (OK2C0990)</t>
  </si>
  <si>
    <t>Combustion &amp; Environmental Testing Consultants (CETCON, Inc.)</t>
  </si>
  <si>
    <t>Sulfur Recovery Unit/Tail Gas Incinerator, Total Petroleum Ardmore Refinery</t>
  </si>
  <si>
    <t>OK2C0990_C1_2011-05-31_Part_V_ST-SRU1_Zip.pdf</t>
  </si>
  <si>
    <t>No information regarding ASTM D7036 certification provided.  No indication a QI was onsite.  Person in charge of testing is Senior Environmental technician, Safety coordinator, and field safety representative</t>
  </si>
  <si>
    <t>No discussion of deviations provided.</t>
  </si>
  <si>
    <t>Description of process, unit, and control device very minimal - basically simply says there is a sulfur recovery unit/tail gas incinerator that was tested</t>
  </si>
  <si>
    <t>No discussion regarding operation of source and controls during the testing (i.e., if running at typical levels etc.) was provided.  However, discussion was included that stated testing had been done the day before and CO levels were found to be above permitted levels.  Incinerator temperature was increased to decrease CO, and upon further investigation incinerator burner was found to be partially plugged and the unit was shut down so burner could be cleared.  Testing was repeated the next day, and these are data presented in report.</t>
  </si>
  <si>
    <t xml:space="preserve">Operating parameter data for test period provided. </t>
  </si>
  <si>
    <t>Valero Refining, St. Charles Refinery (LA3C0650 - T.O. #2)</t>
  </si>
  <si>
    <t>Thermal Oxidizer #2 Stack [SRU 30] (EQT 196)</t>
  </si>
  <si>
    <t>LA3C0650_C1_2011-05-27__Part_V_SRU_Test__CD.pdf</t>
  </si>
  <si>
    <t>Report indicates METCO has Louisiana Environmental Laboratory Accreditation Program (LELAP) Certificate #02034.  No copy of the certificate is provided, and no indication any of testing crew is QI</t>
  </si>
  <si>
    <t xml:space="preserve">Discussion indicates response time tests were conducted, and page F-20 of minute by minute data has tick marks that may indicate response time testing, but not clear or explained </t>
  </si>
  <si>
    <t>p. A-4, sampling was done at three points at 16.7, 50.0, and 83.3 %.  Stratification results are not shown in the appendices.</t>
  </si>
  <si>
    <t>Valero Refining, St. Charles Refinery (LA30650 - 1600 T.O.)</t>
  </si>
  <si>
    <t>1600 Thermal Oxidizer (EQT 0241)</t>
  </si>
  <si>
    <t>LA3C0650_C1_2011-05-27__Part_V_SRU_1600_Test__CD.pdf</t>
  </si>
  <si>
    <t>Resume of lead tester indicates he is an QI, and Report indicates METCO has Louisiana Environmental Laboratory Accreditation Program (LELAP) Certificate #02034.  No copy of either certificate is provided.</t>
  </si>
  <si>
    <t>Very basic description of process is on pg 8</t>
  </si>
  <si>
    <t>Discussion indicates response time tests were conducted, but summary sheet not included and not clear on data sheets in Appendix F.</t>
  </si>
  <si>
    <t>p. A-4 of report, sampling was done at three points at 16.7, 50.0, and 83.3 %.  Stratification is shown in Raw Data on p. F-35 to F-37.</t>
  </si>
  <si>
    <t>There is no discussion of Stratification in the Summary Text, and there is no Stratification analysis provided in the appendices.  Sampling was conducted at a total of 12 points, 6 per port.</t>
  </si>
  <si>
    <t>(Report does indicate on pg 5 that NOx analyzers used had been in use prior to 2006 and are therefore "grandfathered", and that an interference check was conducted by the manufacturer and can be provided upon request.)</t>
  </si>
  <si>
    <t>First run was considered invalid due to equipment failure, therefore four test runs were performed  Calibration checks and system bias checks, and drift tests were within allowable levels (pg 1-1 and 2-7).  Reviewer has concern about CO concentration measured in Run SRU2-3.</t>
  </si>
  <si>
    <t>During testing, sampling was done at a total of 12 points, 6 per port.</t>
  </si>
  <si>
    <t>Murphy Oil USA, Inc. Meraux Refinery (LA3C0640)</t>
  </si>
  <si>
    <t>Emission Testing Services, Inc</t>
  </si>
  <si>
    <t>N. Ubaka-Blackmoore, RTI</t>
  </si>
  <si>
    <t>LA3C0640_C1_2011-05-31__Part_V_28046B__Website.pdf</t>
  </si>
  <si>
    <t>Report stated that no deviations were made.  P.9 of pdf</t>
  </si>
  <si>
    <t>SRU2</t>
  </si>
  <si>
    <t>Testing firm is certified under the LELAP, certificate number 02059.  p. ii. LELAP Certificate Number 02059.</t>
  </si>
  <si>
    <t>See p. 9, 13 of pdf.</t>
  </si>
  <si>
    <t>p. 38 of pdf.</t>
  </si>
  <si>
    <t>CA5A0120_C1_2011-05-31__Part_V_Source_Test_1-CO_PM_VOC_TGU1_BPCAR-00000003__CD.pdf</t>
  </si>
  <si>
    <t>Almega Environmenatl and  Technical Services</t>
  </si>
  <si>
    <t>See p. 10 &amp; 23 of pdf.</t>
  </si>
  <si>
    <t>Certificate provided, see p. 34 pdf</t>
  </si>
  <si>
    <t>p. 40 of pdf.</t>
  </si>
  <si>
    <t>TGU1</t>
  </si>
  <si>
    <t>TGU2</t>
  </si>
  <si>
    <t>See p. 24 of pdf.</t>
  </si>
  <si>
    <t>Certificate provided, see p. 35 pdf</t>
  </si>
  <si>
    <t>p. 41 of pdf.</t>
  </si>
  <si>
    <t>Motiva Enterprises, LLC- Norco, LA Houston Refinery (LA3C0630)</t>
  </si>
  <si>
    <t>GE Energy Management Services. Inc.</t>
  </si>
  <si>
    <t>SRU3</t>
  </si>
  <si>
    <t>LA3C0630_C1_2011-05-27__Part_V_GE_M22E1650C_May_20_2008__Website.pdf</t>
  </si>
  <si>
    <t>LELAP Certificate 01964+N18</t>
  </si>
  <si>
    <t>See p. 5.  No deviations, all methods were followed as provided.</t>
  </si>
  <si>
    <t>See p. 9.</t>
  </si>
  <si>
    <t>See p. 61</t>
  </si>
  <si>
    <t>p. 72 of pdf</t>
  </si>
  <si>
    <t>p. 29 of pdf</t>
  </si>
  <si>
    <t>p. 31 of pdf</t>
  </si>
  <si>
    <t>Citgo Refining and Chemicals Company, Inc. (TX3B1131)</t>
  </si>
  <si>
    <t>Air Emissions Services Division of Stork Southwestern Laboratories, Inc.</t>
  </si>
  <si>
    <t>SRU</t>
  </si>
  <si>
    <t>TX3B1131_C1_2011-05-27__Part_V_WPTESTINCSO2__Website.pdf</t>
  </si>
  <si>
    <t>No deviations (or lack of deviations) were noted.</t>
  </si>
  <si>
    <t>See Conclusion p.21 (pdf)</t>
  </si>
  <si>
    <t>SRU1 &amp; SRU2</t>
  </si>
  <si>
    <t>See p. 7(pdf)</t>
  </si>
  <si>
    <t>p. 63</t>
  </si>
  <si>
    <t>ChevronTexaco Pascagoula Refinery (MS3C0740)</t>
  </si>
  <si>
    <t>TRC Environmental</t>
  </si>
  <si>
    <t>SRU2 (F-2745) &amp; SRU3 (F-2765)</t>
  </si>
  <si>
    <t>MS3C0740_C1_2011-05-31__Part_V_SRU2.112707__CD.pdf</t>
  </si>
  <si>
    <t>See p. 14</t>
  </si>
  <si>
    <t>See p. 26</t>
  </si>
  <si>
    <t>Valero Refining Port Arthur Refinery (TX3B1250)</t>
  </si>
  <si>
    <t>ARI Environmental, Inc</t>
  </si>
  <si>
    <t>SRU546</t>
  </si>
  <si>
    <t>TX3B1250_C1_2011-05-27_Part_V_4.4_SRU_Stack_Test__CD.pdf</t>
  </si>
  <si>
    <t>See p. 12 and 14</t>
  </si>
  <si>
    <t>Valero Refining -Texas, L.P. Houston Refinery (TX3B1320)</t>
  </si>
  <si>
    <t>Metco Environmental</t>
  </si>
  <si>
    <t>Unit 39 &amp; 46</t>
  </si>
  <si>
    <t>TX3B1320_C1_2011-05-27__Part_V_SRU-C_Zip.pdf</t>
  </si>
  <si>
    <t>Includes training experience but none of the operators inlcuded being certified as QI.</t>
  </si>
  <si>
    <t>See p. 10-11</t>
  </si>
  <si>
    <t>CA5A0120_C1_2011-05-31__Part_V_Source_Test_2-CO_PM_VOC_TGU2_BPCAR-00000181__CD.pdf</t>
  </si>
  <si>
    <t>K. Schaffner, RTI</t>
  </si>
  <si>
    <t>TX3B1320_C1_2011-05-27__Part_V_SRU-B_Zip.pdf</t>
  </si>
  <si>
    <t>DE1A0360_C1_2011-05-31__Part_V_06-188-Oct-2006__Website.pdf</t>
  </si>
  <si>
    <t>CA5A0190_C1_2011-05-27__Part_V_U29-SRU_29F-4_Tail_Gas_Unit_Incinerator_No._1__CD.pdf</t>
  </si>
  <si>
    <t>ExxonMobil Torrance Refinery, Torrance CA (CA5A0190)</t>
  </si>
  <si>
    <t>Delta Air Quality Services</t>
  </si>
  <si>
    <t>K.Schaffner, RTI</t>
  </si>
  <si>
    <t>BP West Coast Products, LLC - Carson, CA (CA5A0120)</t>
  </si>
  <si>
    <t>BP West Coast Products, LLC - Carson, CA (CA5A0120))</t>
  </si>
  <si>
    <t>Certificate provided, see p. 39-40 pdf</t>
  </si>
  <si>
    <t>p. 13 of pdf.</t>
  </si>
  <si>
    <t>CA5A0190_C1_2011-05-27__Part_V_Sulfur_Loading-28F-11_Sulfur_Loading_Rack_Incinerator__CD.pdf</t>
  </si>
  <si>
    <t>SRU28 F11</t>
  </si>
  <si>
    <t>SRU28 F4</t>
  </si>
  <si>
    <t>Air Kinetics Inc.</t>
  </si>
  <si>
    <t>Valero  -Delaware City Refinery (DE1A0360)</t>
  </si>
  <si>
    <t>Air/Compliance Consultants, Inc.</t>
  </si>
  <si>
    <t>SRU1 and SRU2</t>
  </si>
  <si>
    <t>See p. 8(pdf)</t>
  </si>
  <si>
    <t>Report says the certificates are included in appendix; appendix was not attached in file.</t>
  </si>
  <si>
    <t>Main report text refers to tests in appendix, however, the appendix was not attached in test file</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</si>
</sst>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b/>
      <sz val="11"/>
      <color theme="1"/>
      <name val="Calibri"/>
      <family val="2"/>
      <scheme val="minor"/>
    </font>
    <font>
      <sz val="10"/>
      <name val="Arial"/>
      <family val="2"/>
    </font>
    <font>
      <sz val="10"/>
      <color theme="6" tint="-0.249977111117893"/>
      <name val="Arial"/>
      <family val="2"/>
    </font>
    <font>
      <sz val="11"/>
      <name val="Arial"/>
      <family val="2"/>
    </font>
    <font>
      <sz val="10"/>
      <name val="MS Sans Serif"/>
      <family val="2"/>
    </font>
    <font>
      <sz val="10"/>
      <color rgb="FF0000FF"/>
      <name val="Arial"/>
      <family val="2"/>
    </font>
    <font>
      <b/>
      <sz val="18"/>
      <color theme="1"/>
      <name val="Calibri"/>
      <family val="2"/>
      <scheme val="minor"/>
    </font>
    <font>
      <sz val="16"/>
      <color rgb="FFC00000"/>
      <name val="Calibri"/>
      <family val="2"/>
      <scheme val="minor"/>
    </font>
    <font>
      <b/>
      <sz val="14"/>
      <color theme="1"/>
      <name val="Calibri"/>
      <family val="2"/>
      <scheme val="minor"/>
    </font>
    <font>
      <sz val="14"/>
      <color theme="1"/>
      <name val="Calibri"/>
      <family val="2"/>
      <scheme val="minor"/>
    </font>
    <font>
      <sz val="11"/>
      <color theme="1"/>
      <name val="Arial"/>
      <family val="2"/>
    </font>
    <font>
      <sz val="11"/>
      <color theme="1"/>
      <name val="Calibri"/>
      <family val="2"/>
    </font>
    <font>
      <sz val="11"/>
      <color rgb="FF000000"/>
      <name val="Arial"/>
      <family val="2"/>
    </font>
    <font>
      <sz val="11"/>
      <color theme="4"/>
      <name val="Arial"/>
      <family val="2"/>
    </font>
    <font>
      <sz val="11"/>
      <color rgb="FFFF0000"/>
      <name val="Arial"/>
      <family val="2"/>
    </font>
    <font>
      <b/>
      <u val="double"/>
      <sz val="12"/>
      <color theme="1"/>
      <name val="Calibri"/>
      <family val="2"/>
      <scheme val="minor"/>
    </font>
    <font>
      <b/>
      <sz val="8"/>
      <color indexed="81"/>
      <name val="Tahoma"/>
      <family val="2"/>
    </font>
    <font>
      <sz val="8"/>
      <color indexed="81"/>
      <name val="Tahoma"/>
      <family val="2"/>
    </font>
    <font>
      <sz val="10"/>
      <color indexed="81"/>
      <name val="Arial"/>
      <family val="2"/>
    </font>
    <font>
      <b/>
      <sz val="10"/>
      <color indexed="81"/>
      <name val="Tahoma"/>
      <family val="2"/>
    </font>
    <font>
      <sz val="10"/>
      <color indexed="81"/>
      <name val="Tahoma"/>
      <family val="2"/>
    </font>
    <font>
      <sz val="10"/>
      <color rgb="FF0070C0"/>
      <name val="Arial"/>
      <family val="2"/>
    </font>
    <font>
      <sz val="10"/>
      <color rgb="FFFF0000"/>
      <name val="Arial"/>
      <family val="2"/>
    </font>
    <font>
      <i/>
      <sz val="9"/>
      <color indexed="81"/>
      <name val="Tahoma"/>
      <family val="2"/>
    </font>
    <font>
      <b/>
      <i/>
      <sz val="9"/>
      <color indexed="81"/>
      <name val="Tahoma"/>
      <family val="2"/>
    </font>
    <font>
      <sz val="9"/>
      <color indexed="81"/>
      <name val="Tahoma"/>
      <family val="2"/>
    </font>
    <font>
      <b/>
      <sz val="9"/>
      <color indexed="81"/>
      <name val="Tahoma"/>
      <family val="2"/>
    </font>
    <font>
      <sz val="11"/>
      <color rgb="FF0070C0"/>
      <name val="Arial"/>
      <family val="2"/>
    </font>
    <font>
      <sz val="11"/>
      <color rgb="FF002060"/>
      <name val="Arial"/>
      <family val="2"/>
    </font>
  </fonts>
  <fills count="8">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rgb="FFFFFF00"/>
        <bgColor indexed="64"/>
      </patternFill>
    </fill>
  </fills>
  <borders count="15">
    <border>
      <left/>
      <right/>
      <top/>
      <bottom/>
      <diagonal/>
    </border>
    <border>
      <left style="thin">
        <color theme="6" tint="-0.499984740745262"/>
      </left>
      <right style="thin">
        <color theme="6" tint="-0.499984740745262"/>
      </right>
      <top style="thin">
        <color theme="6" tint="-0.499984740745262"/>
      </top>
      <bottom style="thin">
        <color theme="6" tint="-0.499984740745262"/>
      </bottom>
      <diagonal/>
    </border>
    <border>
      <left/>
      <right style="thin">
        <color theme="6" tint="-0.499984740745262"/>
      </right>
      <top style="thin">
        <color theme="6" tint="-0.499984740745262"/>
      </top>
      <bottom style="thin">
        <color rgb="FF0000FF"/>
      </bottom>
      <diagonal/>
    </border>
    <border>
      <left style="thin">
        <color theme="6" tint="-0.499984740745262"/>
      </left>
      <right/>
      <top style="thin">
        <color theme="6" tint="-0.499984740745262"/>
      </top>
      <bottom style="thin">
        <color rgb="FF0000FF"/>
      </bottom>
      <diagonal/>
    </border>
    <border>
      <left/>
      <right/>
      <top style="thin">
        <color theme="6" tint="-0.499984740745262"/>
      </top>
      <bottom style="thin">
        <color rgb="FF0000FF"/>
      </bottom>
      <diagonal/>
    </border>
    <border>
      <left style="thin">
        <color rgb="FF0000FF"/>
      </left>
      <right style="thin">
        <color rgb="FF0000FF"/>
      </right>
      <top style="thin">
        <color rgb="FF0000FF"/>
      </top>
      <bottom style="thin">
        <color rgb="FF0000FF"/>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theme="6" tint="-0.499984740745262"/>
      </left>
      <right/>
      <top style="thin">
        <color theme="6" tint="-0.499984740745262"/>
      </top>
      <bottom style="thin">
        <color theme="6" tint="-0.499984740745262"/>
      </bottom>
      <diagonal/>
    </border>
    <border>
      <left/>
      <right/>
      <top style="thin">
        <color theme="6" tint="-0.499984740745262"/>
      </top>
      <bottom style="thin">
        <color theme="6" tint="-0.499984740745262"/>
      </bottom>
      <diagonal/>
    </border>
    <border>
      <left/>
      <right style="thin">
        <color theme="6" tint="-0.499984740745262"/>
      </right>
      <top style="thin">
        <color theme="6" tint="-0.499984740745262"/>
      </top>
      <bottom style="thin">
        <color theme="6" tint="-0.499984740745262"/>
      </bottom>
      <diagonal/>
    </border>
    <border>
      <left style="thin">
        <color rgb="FF0000FF"/>
      </left>
      <right/>
      <top style="thin">
        <color rgb="FF0000FF"/>
      </top>
      <bottom style="thin">
        <color rgb="FF0000FF"/>
      </bottom>
      <diagonal/>
    </border>
    <border>
      <left/>
      <right/>
      <top style="thin">
        <color rgb="FF0000FF"/>
      </top>
      <bottom style="thin">
        <color rgb="FF0000FF"/>
      </bottom>
      <diagonal/>
    </border>
    <border>
      <left/>
      <right style="thin">
        <color rgb="FF0000FF"/>
      </right>
      <top style="thin">
        <color rgb="FF0000FF"/>
      </top>
      <bottom style="thin">
        <color rgb="FF0000FF"/>
      </bottom>
      <diagonal/>
    </border>
    <border>
      <left style="thin">
        <color indexed="64"/>
      </left>
      <right/>
      <top style="thin">
        <color indexed="64"/>
      </top>
      <bottom style="thin">
        <color indexed="64"/>
      </bottom>
      <diagonal/>
    </border>
  </borders>
  <cellStyleXfs count="4">
    <xf numFmtId="0" fontId="0" fillId="0" borderId="0"/>
    <xf numFmtId="0" fontId="2" fillId="0" borderId="0">
      <alignment wrapText="1"/>
    </xf>
    <xf numFmtId="0" fontId="5" fillId="0" borderId="0"/>
    <xf numFmtId="0" fontId="2" fillId="0" borderId="0">
      <alignment wrapText="1"/>
    </xf>
  </cellStyleXfs>
  <cellXfs count="251">
    <xf numFmtId="0" fontId="0" fillId="0" borderId="0" xfId="0"/>
    <xf numFmtId="0" fontId="3" fillId="2" borderId="1" xfId="1" applyFont="1" applyFill="1" applyBorder="1" applyAlignment="1" applyProtection="1">
      <alignment vertical="center"/>
    </xf>
    <xf numFmtId="0" fontId="2" fillId="0" borderId="0" xfId="1" applyBorder="1" applyAlignment="1" applyProtection="1">
      <alignment horizontal="center" vertical="center"/>
    </xf>
    <xf numFmtId="0" fontId="2" fillId="0" borderId="0" xfId="1" applyFill="1" applyBorder="1" applyAlignment="1" applyProtection="1">
      <alignment horizontal="center" vertical="center"/>
    </xf>
    <xf numFmtId="0" fontId="2" fillId="0" borderId="0" xfId="1" applyFill="1" applyBorder="1" applyAlignment="1" applyProtection="1">
      <alignment vertical="center"/>
    </xf>
    <xf numFmtId="0" fontId="2" fillId="0" borderId="0" xfId="1" applyBorder="1" applyAlignment="1" applyProtection="1">
      <alignment vertical="center"/>
    </xf>
    <xf numFmtId="0" fontId="4" fillId="0" borderId="0" xfId="1" applyFont="1" applyBorder="1" applyAlignment="1" applyProtection="1">
      <alignment vertical="top" wrapText="1"/>
    </xf>
    <xf numFmtId="0" fontId="2" fillId="0" borderId="0" xfId="1" applyFont="1" applyFill="1" applyBorder="1" applyAlignment="1" applyProtection="1">
      <alignment vertical="center"/>
    </xf>
    <xf numFmtId="0" fontId="2" fillId="2" borderId="2" xfId="1" applyFont="1" applyFill="1" applyBorder="1" applyAlignment="1" applyProtection="1">
      <alignment vertical="center"/>
    </xf>
    <xf numFmtId="0" fontId="4" fillId="0" borderId="0" xfId="2" applyFont="1" applyFill="1" applyAlignment="1">
      <alignment vertical="top" wrapText="1"/>
    </xf>
    <xf numFmtId="0" fontId="6" fillId="3" borderId="5" xfId="1" applyFont="1" applyFill="1" applyBorder="1" applyAlignment="1" applyProtection="1">
      <alignment vertical="center"/>
    </xf>
    <xf numFmtId="0" fontId="8" fillId="4" borderId="0" xfId="1" applyFont="1" applyFill="1" applyBorder="1" applyAlignment="1" applyProtection="1">
      <alignment horizontal="center" vertical="center"/>
    </xf>
    <xf numFmtId="0" fontId="7" fillId="4" borderId="0" xfId="1" applyFont="1" applyFill="1" applyBorder="1" applyAlignment="1" applyProtection="1">
      <alignment horizontal="right" vertical="center"/>
    </xf>
    <xf numFmtId="0" fontId="2" fillId="4" borderId="0" xfId="1" applyFill="1" applyAlignment="1" applyProtection="1">
      <alignment horizontal="right" vertical="center"/>
    </xf>
    <xf numFmtId="0" fontId="2" fillId="0" borderId="0" xfId="1" quotePrefix="1" applyBorder="1" applyAlignment="1" applyProtection="1">
      <alignment horizontal="center" vertical="center"/>
    </xf>
    <xf numFmtId="0" fontId="9" fillId="0" borderId="6" xfId="1" applyFont="1" applyBorder="1" applyAlignment="1" applyProtection="1">
      <alignment horizontal="center" vertical="center"/>
    </xf>
    <xf numFmtId="0" fontId="9" fillId="0" borderId="6" xfId="1" applyFont="1" applyBorder="1" applyAlignment="1" applyProtection="1">
      <alignment horizontal="center" vertical="center" textRotation="56"/>
    </xf>
    <xf numFmtId="0" fontId="10" fillId="0" borderId="6" xfId="1" applyFont="1" applyBorder="1" applyAlignment="1" applyProtection="1">
      <alignment horizontal="center" vertical="center" textRotation="60"/>
    </xf>
    <xf numFmtId="0" fontId="10" fillId="0" borderId="6" xfId="1" applyFont="1" applyFill="1" applyBorder="1" applyAlignment="1" applyProtection="1">
      <alignment horizontal="center" vertical="center" textRotation="59"/>
    </xf>
    <xf numFmtId="0" fontId="10" fillId="0" borderId="6" xfId="1" applyFont="1" applyFill="1" applyBorder="1" applyAlignment="1" applyProtection="1">
      <alignment horizontal="center" vertical="center" textRotation="58"/>
    </xf>
    <xf numFmtId="0" fontId="9" fillId="0" borderId="6" xfId="1" applyFont="1" applyBorder="1" applyAlignment="1" applyProtection="1">
      <alignment horizontal="center" vertical="center" textRotation="57"/>
    </xf>
    <xf numFmtId="0" fontId="2" fillId="0" borderId="6" xfId="1" applyFill="1" applyBorder="1" applyAlignment="1" applyProtection="1">
      <alignment horizontal="center" vertical="center" textRotation="57"/>
    </xf>
    <xf numFmtId="0" fontId="9" fillId="0" borderId="6" xfId="1" applyFont="1" applyFill="1" applyBorder="1" applyAlignment="1" applyProtection="1">
      <alignment horizontal="center" vertical="center"/>
    </xf>
    <xf numFmtId="0" fontId="2" fillId="0" borderId="6" xfId="1" applyFill="1" applyBorder="1" applyAlignment="1" applyProtection="1">
      <alignment vertical="center"/>
    </xf>
    <xf numFmtId="0" fontId="11" fillId="0" borderId="6" xfId="1" applyFont="1" applyFill="1" applyBorder="1" applyAlignment="1" applyProtection="1">
      <alignment vertical="center" wrapText="1"/>
    </xf>
    <xf numFmtId="0" fontId="2" fillId="0" borderId="6" xfId="1" applyBorder="1" applyAlignment="1" applyProtection="1">
      <alignment horizontal="center" vertical="center" wrapText="1"/>
      <protection locked="0"/>
    </xf>
    <xf numFmtId="0" fontId="2" fillId="0" borderId="6" xfId="1" applyBorder="1" applyAlignment="1" applyProtection="1">
      <alignment horizontal="center" vertical="center"/>
    </xf>
    <xf numFmtId="0" fontId="2" fillId="5" borderId="6" xfId="1" applyFill="1" applyBorder="1" applyAlignment="1" applyProtection="1">
      <alignment horizontal="center" vertical="center"/>
    </xf>
    <xf numFmtId="0" fontId="2" fillId="0" borderId="6" xfId="1" applyFill="1" applyBorder="1" applyAlignment="1" applyProtection="1">
      <alignment horizontal="center" vertical="center"/>
    </xf>
    <xf numFmtId="0" fontId="2" fillId="0" borderId="6" xfId="1" applyFill="1" applyBorder="1" applyAlignment="1" applyProtection="1">
      <alignment horizontal="center" vertical="center"/>
      <protection locked="0"/>
    </xf>
    <xf numFmtId="0" fontId="2" fillId="5" borderId="6" xfId="1" applyFill="1" applyBorder="1" applyAlignment="1" applyProtection="1">
      <alignment horizontal="center" vertical="center"/>
      <protection locked="0"/>
    </xf>
    <xf numFmtId="0" fontId="2" fillId="0" borderId="6" xfId="1" applyFont="1" applyFill="1" applyBorder="1" applyAlignment="1" applyProtection="1">
      <alignment vertical="center" wrapText="1"/>
      <protection locked="0"/>
    </xf>
    <xf numFmtId="0" fontId="2" fillId="0" borderId="0" xfId="1" quotePrefix="1" applyFont="1" applyBorder="1" applyAlignment="1" applyProtection="1">
      <alignment vertical="center" wrapText="1"/>
    </xf>
    <xf numFmtId="0" fontId="2" fillId="5" borderId="6" xfId="1" applyFill="1" applyBorder="1" applyAlignment="1" applyProtection="1">
      <alignment vertical="center"/>
    </xf>
    <xf numFmtId="0" fontId="2" fillId="0" borderId="0" xfId="1" applyBorder="1" applyAlignment="1" applyProtection="1">
      <alignment vertical="center" wrapText="1"/>
    </xf>
    <xf numFmtId="0" fontId="4" fillId="0" borderId="6" xfId="1" applyFont="1" applyBorder="1" applyAlignment="1" applyProtection="1">
      <alignment vertical="center" wrapText="1"/>
    </xf>
    <xf numFmtId="0" fontId="4" fillId="0" borderId="6" xfId="1" applyFont="1" applyBorder="1" applyAlignment="1" applyProtection="1">
      <alignment horizontal="center" vertical="center" wrapText="1"/>
      <protection locked="0"/>
    </xf>
    <xf numFmtId="0" fontId="4" fillId="0" borderId="6" xfId="1" applyFont="1" applyBorder="1" applyAlignment="1" applyProtection="1">
      <alignment horizontal="center" vertical="center"/>
    </xf>
    <xf numFmtId="0" fontId="4" fillId="5" borderId="6"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11" fillId="0" borderId="6" xfId="1" applyFont="1" applyBorder="1" applyAlignment="1" applyProtection="1">
      <alignment vertical="center" wrapText="1"/>
    </xf>
    <xf numFmtId="0" fontId="4" fillId="0" borderId="6" xfId="1" applyFont="1" applyFill="1" applyBorder="1" applyAlignment="1" applyProtection="1">
      <alignment horizontal="center" vertical="center"/>
      <protection locked="0"/>
    </xf>
    <xf numFmtId="0" fontId="4" fillId="5" borderId="6" xfId="1" applyFont="1" applyFill="1" applyBorder="1" applyAlignment="1" applyProtection="1">
      <alignment horizontal="center" vertical="center"/>
      <protection locked="0"/>
    </xf>
    <xf numFmtId="0" fontId="4" fillId="0" borderId="6" xfId="1" applyFont="1" applyBorder="1" applyAlignment="1" applyProtection="1">
      <alignment horizontal="center" vertical="center"/>
      <protection locked="0"/>
    </xf>
    <xf numFmtId="0" fontId="4" fillId="5" borderId="6" xfId="1" applyFont="1" applyFill="1" applyBorder="1" applyAlignment="1" applyProtection="1">
      <alignment vertical="center" wrapText="1"/>
    </xf>
    <xf numFmtId="0" fontId="4" fillId="5" borderId="6" xfId="1" applyFont="1" applyFill="1" applyBorder="1" applyAlignment="1" applyProtection="1">
      <alignment horizontal="center" vertical="center" wrapText="1"/>
    </xf>
    <xf numFmtId="0" fontId="4" fillId="0" borderId="6" xfId="1" quotePrefix="1" applyFont="1" applyFill="1" applyBorder="1" applyAlignment="1" applyProtection="1">
      <alignment horizontal="center" vertical="center"/>
      <protection locked="0"/>
    </xf>
    <xf numFmtId="0" fontId="4" fillId="0" borderId="6" xfId="1" applyFont="1" applyFill="1" applyBorder="1" applyAlignment="1" applyProtection="1">
      <alignment vertical="center" wrapText="1"/>
      <protection locked="0"/>
    </xf>
    <xf numFmtId="0" fontId="4" fillId="5" borderId="6" xfId="1" applyFont="1" applyFill="1" applyBorder="1" applyAlignment="1" applyProtection="1">
      <alignment vertical="center"/>
    </xf>
    <xf numFmtId="0" fontId="4" fillId="0" borderId="6" xfId="1" applyFont="1" applyFill="1" applyBorder="1" applyAlignment="1" applyProtection="1">
      <alignment horizontal="center" vertical="center" wrapText="1"/>
      <protection locked="0"/>
    </xf>
    <xf numFmtId="0" fontId="2" fillId="0" borderId="0" xfId="1" applyFont="1" applyBorder="1" applyAlignment="1" applyProtection="1">
      <alignment vertical="center"/>
    </xf>
    <xf numFmtId="0" fontId="2" fillId="5" borderId="6" xfId="1" applyFont="1" applyFill="1" applyBorder="1" applyAlignment="1" applyProtection="1">
      <alignment horizontal="center" vertical="center"/>
    </xf>
    <xf numFmtId="0" fontId="1" fillId="5" borderId="6" xfId="1" applyFont="1" applyFill="1" applyBorder="1" applyAlignment="1" applyProtection="1">
      <alignment horizontal="center" vertical="center"/>
    </xf>
    <xf numFmtId="0" fontId="4" fillId="0" borderId="6" xfId="1" applyFont="1" applyBorder="1" applyAlignment="1" applyProtection="1">
      <alignment vertical="center"/>
    </xf>
    <xf numFmtId="0" fontId="4" fillId="0" borderId="6" xfId="1" applyFont="1" applyBorder="1" applyAlignment="1" applyProtection="1">
      <alignment horizontal="center" vertical="center" wrapText="1"/>
    </xf>
    <xf numFmtId="0" fontId="4" fillId="0" borderId="6" xfId="1" applyFont="1" applyFill="1" applyBorder="1" applyAlignment="1" applyProtection="1">
      <alignment vertical="center" wrapText="1"/>
    </xf>
    <xf numFmtId="0" fontId="4" fillId="0" borderId="6" xfId="1" applyFont="1" applyFill="1" applyBorder="1" applyAlignment="1" applyProtection="1">
      <alignment vertical="center"/>
    </xf>
    <xf numFmtId="0" fontId="15" fillId="0" borderId="6" xfId="1" applyFont="1" applyFill="1" applyBorder="1" applyAlignment="1" applyProtection="1">
      <alignment vertical="center" wrapText="1"/>
    </xf>
    <xf numFmtId="0" fontId="14" fillId="0" borderId="6" xfId="1" applyFont="1" applyFill="1" applyBorder="1" applyAlignment="1" applyProtection="1">
      <alignment vertical="center" wrapText="1"/>
    </xf>
    <xf numFmtId="0" fontId="2" fillId="0" borderId="0" xfId="1" quotePrefix="1" applyAlignment="1" applyProtection="1"/>
    <xf numFmtId="0" fontId="2" fillId="0" borderId="0" xfId="1" applyBorder="1" applyAlignment="1" applyProtection="1">
      <alignment horizontal="center" vertical="center" wrapText="1"/>
    </xf>
    <xf numFmtId="0" fontId="2" fillId="0" borderId="0" xfId="1" applyAlignment="1" applyProtection="1"/>
    <xf numFmtId="0" fontId="16" fillId="0" borderId="0" xfId="1" applyFont="1" applyAlignment="1" applyProtection="1">
      <alignment horizontal="right"/>
    </xf>
    <xf numFmtId="0" fontId="16" fillId="0" borderId="0" xfId="1" applyFont="1" applyAlignment="1" applyProtection="1">
      <alignment horizontal="right" textRotation="68"/>
    </xf>
    <xf numFmtId="0" fontId="2" fillId="0" borderId="0" xfId="1" applyFill="1" applyBorder="1" applyAlignment="1" applyProtection="1">
      <alignment horizontal="center" vertical="center" textRotation="60"/>
    </xf>
    <xf numFmtId="0" fontId="16" fillId="0" borderId="0" xfId="1" applyFont="1" applyAlignment="1" applyProtection="1">
      <alignment horizontal="right" textRotation="60"/>
    </xf>
    <xf numFmtId="0" fontId="2" fillId="0" borderId="0" xfId="1" applyBorder="1" applyAlignment="1" applyProtection="1">
      <alignment horizontal="right" vertical="center"/>
    </xf>
    <xf numFmtId="0" fontId="2" fillId="0" borderId="0" xfId="1" applyFont="1" applyBorder="1" applyAlignment="1" applyProtection="1">
      <alignment horizontal="right" vertical="center"/>
    </xf>
    <xf numFmtId="0" fontId="2" fillId="0" borderId="0" xfId="1" applyBorder="1" applyAlignment="1" applyProtection="1">
      <alignment horizontal="right" vertical="center" indent="1"/>
    </xf>
    <xf numFmtId="0" fontId="2" fillId="0" borderId="0" xfId="1" applyBorder="1" applyAlignment="1" applyProtection="1">
      <alignment horizontal="left" vertical="center"/>
    </xf>
    <xf numFmtId="0" fontId="2" fillId="0" borderId="0" xfId="1" applyBorder="1" applyAlignment="1" applyProtection="1">
      <alignment horizontal="right" vertical="center" textRotation="57"/>
    </xf>
    <xf numFmtId="0" fontId="2" fillId="0" borderId="0" xfId="1" applyBorder="1" applyAlignment="1" applyProtection="1">
      <alignment horizontal="left" vertical="center" textRotation="57"/>
    </xf>
    <xf numFmtId="0" fontId="2" fillId="0" borderId="0" xfId="1" applyBorder="1" applyAlignment="1" applyProtection="1">
      <alignment horizontal="center" vertical="center" textRotation="59"/>
    </xf>
    <xf numFmtId="0" fontId="2" fillId="0" borderId="0" xfId="1" applyFill="1" applyBorder="1" applyAlignment="1" applyProtection="1">
      <alignment horizontal="center" vertical="center" textRotation="59"/>
    </xf>
    <xf numFmtId="0" fontId="2" fillId="0" borderId="0" xfId="1" quotePrefix="1" applyFont="1" applyBorder="1" applyAlignment="1" applyProtection="1">
      <alignment horizontal="center" vertical="center"/>
    </xf>
    <xf numFmtId="0" fontId="2" fillId="0" borderId="0" xfId="1" quotePrefix="1" applyBorder="1" applyAlignment="1" applyProtection="1">
      <alignment vertical="center"/>
    </xf>
    <xf numFmtId="0" fontId="4" fillId="6" borderId="0" xfId="2" applyFont="1" applyFill="1" applyAlignment="1">
      <alignment vertical="top" wrapText="1"/>
    </xf>
    <xf numFmtId="0" fontId="4" fillId="0" borderId="0" xfId="1" applyFont="1" applyFill="1" applyBorder="1" applyAlignment="1" applyProtection="1">
      <alignment vertical="top" wrapText="1"/>
    </xf>
    <xf numFmtId="0" fontId="13" fillId="0" borderId="0" xfId="1" applyFont="1" applyFill="1" applyBorder="1" applyAlignment="1" applyProtection="1">
      <alignment vertical="center" wrapText="1"/>
    </xf>
    <xf numFmtId="0" fontId="4" fillId="0" borderId="0" xfId="1" applyFont="1" applyAlignment="1">
      <alignment vertical="top" wrapText="1"/>
    </xf>
    <xf numFmtId="0" fontId="4" fillId="0" borderId="0" xfId="1" applyFont="1" applyFill="1" applyBorder="1" applyAlignment="1" applyProtection="1">
      <alignment vertical="center"/>
    </xf>
    <xf numFmtId="0" fontId="3" fillId="2" borderId="2" xfId="1" applyFont="1" applyFill="1" applyBorder="1" applyAlignment="1" applyProtection="1">
      <alignment vertical="center"/>
    </xf>
    <xf numFmtId="0" fontId="5" fillId="0" borderId="0" xfId="2" applyFont="1" applyFill="1" applyAlignment="1">
      <alignment vertical="top"/>
    </xf>
    <xf numFmtId="0" fontId="3" fillId="2" borderId="5" xfId="1" applyFont="1" applyFill="1" applyBorder="1" applyAlignment="1" applyProtection="1">
      <alignment vertical="center"/>
    </xf>
    <xf numFmtId="0" fontId="5" fillId="0" borderId="0" xfId="2" applyFont="1" applyFill="1" applyAlignment="1">
      <alignment vertical="top" wrapText="1"/>
    </xf>
    <xf numFmtId="0" fontId="5" fillId="6" borderId="0" xfId="2" applyFont="1" applyFill="1" applyAlignment="1">
      <alignment vertical="top" wrapText="1"/>
    </xf>
    <xf numFmtId="0" fontId="2" fillId="3" borderId="5" xfId="1" applyFont="1" applyFill="1" applyBorder="1" applyAlignment="1" applyProtection="1">
      <alignment vertical="center"/>
    </xf>
    <xf numFmtId="0" fontId="2" fillId="0" borderId="6" xfId="1" applyFont="1" applyBorder="1" applyAlignment="1" applyProtection="1">
      <alignment horizontal="center" vertical="center" wrapText="1"/>
      <protection locked="0"/>
    </xf>
    <xf numFmtId="0" fontId="23" fillId="0" borderId="6" xfId="1" applyFont="1" applyFill="1" applyBorder="1" applyAlignment="1" applyProtection="1">
      <alignment vertical="center" wrapText="1"/>
      <protection locked="0"/>
    </xf>
    <xf numFmtId="0" fontId="2" fillId="0" borderId="0" xfId="1" applyFont="1" applyFill="1" applyBorder="1" applyAlignment="1" applyProtection="1">
      <alignment vertical="center" wrapText="1"/>
    </xf>
    <xf numFmtId="0" fontId="4" fillId="0" borderId="0" xfId="1" applyFont="1" applyFill="1" applyAlignment="1">
      <alignment vertical="top" wrapText="1"/>
    </xf>
    <xf numFmtId="0" fontId="2" fillId="2" borderId="0" xfId="2" applyFont="1" applyFill="1" applyBorder="1" applyAlignment="1">
      <alignment vertical="top"/>
    </xf>
    <xf numFmtId="0" fontId="2" fillId="0" borderId="6" xfId="1" applyFont="1" applyFill="1" applyBorder="1" applyAlignment="1" applyProtection="1">
      <alignment vertical="center"/>
    </xf>
    <xf numFmtId="0" fontId="2" fillId="5" borderId="6" xfId="1" applyFont="1" applyFill="1" applyBorder="1" applyAlignment="1" applyProtection="1">
      <alignment vertical="center"/>
    </xf>
    <xf numFmtId="0" fontId="11" fillId="0" borderId="0" xfId="1" applyFont="1" applyFill="1" applyAlignment="1">
      <alignment wrapText="1"/>
    </xf>
    <xf numFmtId="0" fontId="11" fillId="0" borderId="0" xfId="1" applyFont="1" applyFill="1" applyAlignment="1">
      <alignment vertical="top" wrapText="1"/>
    </xf>
    <xf numFmtId="0" fontId="3" fillId="2" borderId="1" xfId="3" applyFont="1" applyFill="1" applyBorder="1" applyAlignment="1" applyProtection="1">
      <alignment vertical="center"/>
    </xf>
    <xf numFmtId="0" fontId="2" fillId="0" borderId="0" xfId="3" applyBorder="1" applyAlignment="1" applyProtection="1">
      <alignment horizontal="center" vertical="center"/>
    </xf>
    <xf numFmtId="0" fontId="2" fillId="0" borderId="0" xfId="3" applyFill="1" applyBorder="1" applyAlignment="1" applyProtection="1">
      <alignment horizontal="center" vertical="center"/>
    </xf>
    <xf numFmtId="0" fontId="2" fillId="0" borderId="0" xfId="3" applyFill="1" applyBorder="1" applyAlignment="1" applyProtection="1">
      <alignment vertical="center"/>
    </xf>
    <xf numFmtId="0" fontId="2" fillId="0" borderId="0" xfId="3" applyBorder="1" applyAlignment="1" applyProtection="1">
      <alignment vertical="center"/>
    </xf>
    <xf numFmtId="0" fontId="4" fillId="0" borderId="0" xfId="3" applyFont="1" applyBorder="1" applyAlignment="1" applyProtection="1">
      <alignment vertical="top" wrapText="1"/>
    </xf>
    <xf numFmtId="0" fontId="2" fillId="2" borderId="2" xfId="3" applyFont="1" applyFill="1" applyBorder="1" applyAlignment="1" applyProtection="1">
      <alignment vertical="center"/>
    </xf>
    <xf numFmtId="0" fontId="2" fillId="0" borderId="0" xfId="3" applyFont="1" applyFill="1" applyBorder="1" applyAlignment="1" applyProtection="1">
      <alignment vertical="center"/>
    </xf>
    <xf numFmtId="0" fontId="6" fillId="3" borderId="5" xfId="3" applyFont="1" applyFill="1" applyBorder="1" applyAlignment="1" applyProtection="1">
      <alignment vertical="center"/>
    </xf>
    <xf numFmtId="0" fontId="8" fillId="4" borderId="0" xfId="3" applyFont="1" applyFill="1" applyBorder="1" applyAlignment="1" applyProtection="1">
      <alignment horizontal="center" vertical="center"/>
    </xf>
    <xf numFmtId="0" fontId="7" fillId="4" borderId="0" xfId="3" applyFont="1" applyFill="1" applyBorder="1" applyAlignment="1" applyProtection="1">
      <alignment horizontal="right" vertical="center"/>
    </xf>
    <xf numFmtId="0" fontId="2" fillId="4" borderId="0" xfId="3" applyFill="1" applyAlignment="1" applyProtection="1">
      <alignment horizontal="right" vertical="center"/>
    </xf>
    <xf numFmtId="0" fontId="2" fillId="0" borderId="0" xfId="3" quotePrefix="1" applyBorder="1" applyAlignment="1" applyProtection="1">
      <alignment horizontal="center" vertical="center"/>
    </xf>
    <xf numFmtId="0" fontId="9" fillId="0" borderId="6" xfId="3" applyFont="1" applyBorder="1" applyAlignment="1" applyProtection="1">
      <alignment horizontal="center" vertical="center"/>
    </xf>
    <xf numFmtId="0" fontId="9" fillId="0" borderId="6" xfId="3" applyFont="1" applyBorder="1" applyAlignment="1" applyProtection="1">
      <alignment horizontal="center" vertical="center" textRotation="56"/>
    </xf>
    <xf numFmtId="0" fontId="10" fillId="0" borderId="6" xfId="3" applyFont="1" applyBorder="1" applyAlignment="1" applyProtection="1">
      <alignment horizontal="center" vertical="center" textRotation="60"/>
    </xf>
    <xf numFmtId="0" fontId="10" fillId="0" borderId="6" xfId="3" applyFont="1" applyFill="1" applyBorder="1" applyAlignment="1" applyProtection="1">
      <alignment horizontal="center" vertical="center" textRotation="59"/>
    </xf>
    <xf numFmtId="0" fontId="10" fillId="0" borderId="6" xfId="3" applyFont="1" applyFill="1" applyBorder="1" applyAlignment="1" applyProtection="1">
      <alignment horizontal="center" vertical="center" textRotation="58"/>
    </xf>
    <xf numFmtId="0" fontId="9" fillId="0" borderId="6" xfId="3" applyFont="1" applyBorder="1" applyAlignment="1" applyProtection="1">
      <alignment horizontal="center" vertical="center" textRotation="57"/>
    </xf>
    <xf numFmtId="0" fontId="2" fillId="0" borderId="6" xfId="3" applyFill="1" applyBorder="1" applyAlignment="1" applyProtection="1">
      <alignment horizontal="center" vertical="center" textRotation="57"/>
    </xf>
    <xf numFmtId="0" fontId="9" fillId="0" borderId="6" xfId="3" applyFont="1" applyFill="1" applyBorder="1" applyAlignment="1" applyProtection="1">
      <alignment horizontal="center" vertical="center"/>
    </xf>
    <xf numFmtId="0" fontId="2" fillId="0" borderId="6" xfId="3" applyFill="1" applyBorder="1" applyAlignment="1" applyProtection="1">
      <alignment vertical="center"/>
    </xf>
    <xf numFmtId="0" fontId="11" fillId="0" borderId="6" xfId="3" applyFont="1" applyFill="1" applyBorder="1" applyAlignment="1" applyProtection="1">
      <alignment vertical="center" wrapText="1"/>
    </xf>
    <xf numFmtId="0" fontId="2" fillId="0" borderId="6" xfId="3" applyBorder="1" applyAlignment="1" applyProtection="1">
      <alignment horizontal="center" vertical="center"/>
    </xf>
    <xf numFmtId="0" fontId="2" fillId="5" borderId="6" xfId="3" applyFill="1" applyBorder="1" applyAlignment="1" applyProtection="1">
      <alignment horizontal="center" vertical="center"/>
    </xf>
    <xf numFmtId="0" fontId="2" fillId="0" borderId="6" xfId="3" applyFill="1" applyBorder="1" applyAlignment="1" applyProtection="1">
      <alignment horizontal="center" vertical="center"/>
    </xf>
    <xf numFmtId="0" fontId="2" fillId="0" borderId="6" xfId="3" applyBorder="1" applyAlignment="1" applyProtection="1">
      <alignment horizontal="center" vertical="center" wrapText="1"/>
      <protection locked="0"/>
    </xf>
    <xf numFmtId="0" fontId="2" fillId="0" borderId="6" xfId="3" applyFill="1" applyBorder="1" applyAlignment="1" applyProtection="1">
      <alignment horizontal="center" vertical="center"/>
      <protection locked="0"/>
    </xf>
    <xf numFmtId="0" fontId="2" fillId="5" borderId="6" xfId="3" applyFill="1" applyBorder="1" applyAlignment="1" applyProtection="1">
      <alignment horizontal="center" vertical="center"/>
      <protection locked="0"/>
    </xf>
    <xf numFmtId="0" fontId="2" fillId="0" borderId="0" xfId="3" quotePrefix="1" applyFont="1" applyBorder="1" applyAlignment="1" applyProtection="1">
      <alignment vertical="center" wrapText="1"/>
    </xf>
    <xf numFmtId="0" fontId="2" fillId="5" borderId="6" xfId="3" applyFill="1" applyBorder="1" applyAlignment="1" applyProtection="1">
      <alignment vertical="center"/>
    </xf>
    <xf numFmtId="0" fontId="2" fillId="0" borderId="6" xfId="3" applyFont="1" applyFill="1" applyBorder="1" applyAlignment="1" applyProtection="1">
      <alignment vertical="center" wrapText="1"/>
      <protection locked="0"/>
    </xf>
    <xf numFmtId="0" fontId="2" fillId="0" borderId="0" xfId="3" applyBorder="1" applyAlignment="1" applyProtection="1">
      <alignment vertical="center" wrapText="1"/>
    </xf>
    <xf numFmtId="0" fontId="4" fillId="0" borderId="6" xfId="3" applyFont="1" applyBorder="1" applyAlignment="1" applyProtection="1">
      <alignment vertical="center" wrapText="1"/>
    </xf>
    <xf numFmtId="0" fontId="4" fillId="0" borderId="6" xfId="3" applyFont="1" applyBorder="1" applyAlignment="1" applyProtection="1">
      <alignment horizontal="center" vertical="center" wrapText="1"/>
      <protection locked="0"/>
    </xf>
    <xf numFmtId="0" fontId="4" fillId="0" borderId="6" xfId="3" applyFont="1" applyBorder="1" applyAlignment="1" applyProtection="1">
      <alignment horizontal="center" vertical="center"/>
    </xf>
    <xf numFmtId="0" fontId="4" fillId="5" borderId="6" xfId="3" applyFont="1" applyFill="1" applyBorder="1" applyAlignment="1" applyProtection="1">
      <alignment horizontal="center" vertical="center"/>
    </xf>
    <xf numFmtId="0" fontId="4" fillId="0" borderId="6" xfId="3" applyFont="1" applyFill="1" applyBorder="1" applyAlignment="1" applyProtection="1">
      <alignment horizontal="center" vertical="center"/>
    </xf>
    <xf numFmtId="0" fontId="11" fillId="0" borderId="6" xfId="3" applyFont="1" applyBorder="1" applyAlignment="1" applyProtection="1">
      <alignment vertical="center" wrapText="1"/>
    </xf>
    <xf numFmtId="0" fontId="4" fillId="0" borderId="6" xfId="3" applyFont="1" applyFill="1" applyBorder="1" applyAlignment="1" applyProtection="1">
      <alignment horizontal="center" vertical="center"/>
      <protection locked="0"/>
    </xf>
    <xf numFmtId="0" fontId="4" fillId="5" borderId="6" xfId="3" applyFont="1" applyFill="1" applyBorder="1" applyAlignment="1" applyProtection="1">
      <alignment horizontal="center" vertical="center"/>
      <protection locked="0"/>
    </xf>
    <xf numFmtId="0" fontId="4" fillId="0" borderId="6" xfId="3" applyFont="1" applyBorder="1" applyAlignment="1" applyProtection="1">
      <alignment horizontal="center" vertical="center"/>
      <protection locked="0"/>
    </xf>
    <xf numFmtId="0" fontId="4" fillId="5" borderId="6" xfId="3" applyFont="1" applyFill="1" applyBorder="1" applyAlignment="1" applyProtection="1">
      <alignment vertical="center" wrapText="1"/>
    </xf>
    <xf numFmtId="0" fontId="4" fillId="5" borderId="6" xfId="3" applyFont="1" applyFill="1" applyBorder="1" applyAlignment="1" applyProtection="1">
      <alignment horizontal="center" vertical="center" wrapText="1"/>
    </xf>
    <xf numFmtId="0" fontId="4" fillId="0" borderId="6" xfId="3" quotePrefix="1" applyFont="1" applyFill="1" applyBorder="1" applyAlignment="1" applyProtection="1">
      <alignment horizontal="center" vertical="center"/>
      <protection locked="0"/>
    </xf>
    <xf numFmtId="0" fontId="4" fillId="5" borderId="6" xfId="3" applyFont="1" applyFill="1" applyBorder="1" applyAlignment="1" applyProtection="1">
      <alignment vertical="center"/>
    </xf>
    <xf numFmtId="0" fontId="2" fillId="0" borderId="0" xfId="3" applyFont="1" applyBorder="1" applyAlignment="1" applyProtection="1">
      <alignment vertical="center"/>
    </xf>
    <xf numFmtId="0" fontId="2" fillId="5" borderId="6" xfId="3" applyFont="1" applyFill="1" applyBorder="1" applyAlignment="1" applyProtection="1">
      <alignment horizontal="center" vertical="center"/>
    </xf>
    <xf numFmtId="0" fontId="1" fillId="5" borderId="6" xfId="3" applyFont="1" applyFill="1" applyBorder="1" applyAlignment="1" applyProtection="1">
      <alignment horizontal="center" vertical="center"/>
    </xf>
    <xf numFmtId="0" fontId="4" fillId="0" borderId="6" xfId="3" applyFont="1" applyBorder="1" applyAlignment="1" applyProtection="1">
      <alignment vertical="center"/>
    </xf>
    <xf numFmtId="0" fontId="4" fillId="0" borderId="6" xfId="3" applyFont="1" applyFill="1" applyBorder="1" applyAlignment="1" applyProtection="1">
      <alignment horizontal="center" vertical="center" wrapText="1"/>
      <protection locked="0"/>
    </xf>
    <xf numFmtId="0" fontId="4" fillId="0" borderId="6" xfId="3" applyFont="1" applyBorder="1" applyAlignment="1" applyProtection="1">
      <alignment horizontal="center" vertical="center" wrapText="1"/>
    </xf>
    <xf numFmtId="0" fontId="4" fillId="0" borderId="6" xfId="3" applyFont="1" applyFill="1" applyBorder="1" applyAlignment="1" applyProtection="1">
      <alignment vertical="center" wrapText="1"/>
    </xf>
    <xf numFmtId="0" fontId="4" fillId="0" borderId="6" xfId="3" applyFont="1" applyFill="1" applyBorder="1" applyAlignment="1" applyProtection="1">
      <alignment vertical="center"/>
    </xf>
    <xf numFmtId="0" fontId="28" fillId="0" borderId="6" xfId="3" applyFont="1" applyFill="1" applyBorder="1" applyAlignment="1" applyProtection="1">
      <alignment vertical="center" wrapText="1"/>
    </xf>
    <xf numFmtId="0" fontId="2" fillId="0" borderId="0" xfId="3" quotePrefix="1" applyAlignment="1" applyProtection="1"/>
    <xf numFmtId="0" fontId="2" fillId="0" borderId="0" xfId="3" applyBorder="1" applyAlignment="1" applyProtection="1">
      <alignment horizontal="center" vertical="center" wrapText="1"/>
    </xf>
    <xf numFmtId="0" fontId="2" fillId="0" borderId="0" xfId="3" applyAlignment="1" applyProtection="1"/>
    <xf numFmtId="0" fontId="16" fillId="0" borderId="0" xfId="3" applyFont="1" applyAlignment="1" applyProtection="1">
      <alignment horizontal="right"/>
    </xf>
    <xf numFmtId="0" fontId="16" fillId="0" borderId="0" xfId="3" applyFont="1" applyAlignment="1" applyProtection="1">
      <alignment horizontal="right" textRotation="68"/>
    </xf>
    <xf numFmtId="0" fontId="2" fillId="0" borderId="0" xfId="3" applyFill="1" applyBorder="1" applyAlignment="1" applyProtection="1">
      <alignment horizontal="center" vertical="center" textRotation="60"/>
    </xf>
    <xf numFmtId="0" fontId="16" fillId="0" borderId="0" xfId="3" applyFont="1" applyAlignment="1" applyProtection="1">
      <alignment horizontal="right" textRotation="60"/>
    </xf>
    <xf numFmtId="0" fontId="2" fillId="0" borderId="0" xfId="3" applyBorder="1" applyAlignment="1" applyProtection="1">
      <alignment horizontal="right" vertical="center"/>
    </xf>
    <xf numFmtId="0" fontId="2" fillId="0" borderId="0" xfId="3" applyFont="1" applyBorder="1" applyAlignment="1" applyProtection="1">
      <alignment horizontal="right" vertical="center"/>
    </xf>
    <xf numFmtId="0" fontId="2" fillId="0" borderId="0" xfId="3" applyBorder="1" applyAlignment="1" applyProtection="1">
      <alignment horizontal="right" vertical="center" indent="1"/>
    </xf>
    <xf numFmtId="0" fontId="2" fillId="0" borderId="0" xfId="3" applyBorder="1" applyAlignment="1" applyProtection="1">
      <alignment horizontal="left" vertical="center"/>
    </xf>
    <xf numFmtId="0" fontId="2" fillId="0" borderId="0" xfId="3" applyBorder="1" applyAlignment="1" applyProtection="1">
      <alignment horizontal="right" vertical="center" textRotation="57"/>
    </xf>
    <xf numFmtId="0" fontId="2" fillId="0" borderId="0" xfId="3" applyBorder="1" applyAlignment="1" applyProtection="1">
      <alignment horizontal="left" vertical="center" textRotation="57"/>
    </xf>
    <xf numFmtId="0" fontId="2" fillId="0" borderId="0" xfId="3" applyBorder="1" applyAlignment="1" applyProtection="1">
      <alignment horizontal="center" vertical="center" textRotation="59"/>
    </xf>
    <xf numFmtId="0" fontId="2" fillId="0" borderId="0" xfId="3" applyFill="1" applyBorder="1" applyAlignment="1" applyProtection="1">
      <alignment horizontal="center" vertical="center" textRotation="59"/>
    </xf>
    <xf numFmtId="0" fontId="2" fillId="0" borderId="0" xfId="3" quotePrefix="1" applyFont="1" applyBorder="1" applyAlignment="1" applyProtection="1">
      <alignment horizontal="center" vertical="center"/>
    </xf>
    <xf numFmtId="0" fontId="2" fillId="0" borderId="0" xfId="3" quotePrefix="1" applyBorder="1" applyAlignment="1" applyProtection="1">
      <alignment vertical="center"/>
    </xf>
    <xf numFmtId="0" fontId="2" fillId="0" borderId="6" xfId="3" applyFont="1" applyFill="1" applyBorder="1" applyAlignment="1" applyProtection="1">
      <alignment horizontal="center" vertical="center" wrapText="1"/>
      <protection locked="0"/>
    </xf>
    <xf numFmtId="0" fontId="7" fillId="4" borderId="0" xfId="3" applyFont="1" applyFill="1" applyBorder="1" applyAlignment="1" applyProtection="1">
      <alignment horizontal="right" vertical="center"/>
    </xf>
    <xf numFmtId="0" fontId="2" fillId="4" borderId="0" xfId="3" applyFill="1" applyAlignment="1" applyProtection="1">
      <alignment horizontal="right" vertical="center"/>
    </xf>
    <xf numFmtId="0" fontId="9" fillId="0" borderId="6" xfId="3" applyFont="1" applyBorder="1" applyAlignment="1" applyProtection="1">
      <alignment horizontal="center" vertical="center"/>
    </xf>
    <xf numFmtId="0" fontId="16" fillId="0" borderId="0" xfId="3" applyFont="1" applyAlignment="1" applyProtection="1">
      <alignment horizontal="right"/>
    </xf>
    <xf numFmtId="0" fontId="2" fillId="0" borderId="0" xfId="3" applyFont="1" applyFill="1" applyBorder="1" applyAlignment="1" applyProtection="1">
      <alignment vertical="center" wrapText="1"/>
    </xf>
    <xf numFmtId="0" fontId="2" fillId="0" borderId="6" xfId="3" applyFill="1" applyBorder="1" applyAlignment="1" applyProtection="1">
      <alignment horizontal="center" vertical="center" wrapText="1"/>
      <protection locked="0"/>
    </xf>
    <xf numFmtId="0" fontId="4" fillId="0" borderId="0" xfId="3" applyFont="1" applyFill="1" applyBorder="1" applyAlignment="1" applyProtection="1">
      <alignment vertical="top" wrapText="1"/>
    </xf>
    <xf numFmtId="0" fontId="13" fillId="0" borderId="0" xfId="3" applyFont="1" applyFill="1" applyBorder="1" applyAlignment="1" applyProtection="1">
      <alignment vertical="center" wrapText="1"/>
    </xf>
    <xf numFmtId="0" fontId="7" fillId="4" borderId="0" xfId="3" applyFont="1" applyFill="1" applyBorder="1" applyAlignment="1" applyProtection="1">
      <alignment horizontal="right" vertical="center"/>
    </xf>
    <xf numFmtId="0" fontId="2" fillId="4" borderId="0" xfId="3" applyFill="1" applyAlignment="1" applyProtection="1">
      <alignment horizontal="right" vertical="center"/>
    </xf>
    <xf numFmtId="0" fontId="9" fillId="0" borderId="6" xfId="3" applyFont="1" applyBorder="1" applyAlignment="1" applyProtection="1">
      <alignment horizontal="center" vertical="center"/>
    </xf>
    <xf numFmtId="0" fontId="16" fillId="0" borderId="0" xfId="3" applyFont="1" applyAlignment="1" applyProtection="1">
      <alignment horizontal="right"/>
    </xf>
    <xf numFmtId="0" fontId="15" fillId="0" borderId="6" xfId="3" applyFont="1" applyFill="1" applyBorder="1" applyAlignment="1" applyProtection="1">
      <alignment vertical="center" wrapText="1"/>
    </xf>
    <xf numFmtId="0" fontId="2" fillId="0" borderId="0" xfId="3" applyFont="1" applyBorder="1" applyAlignment="1" applyProtection="1">
      <alignment vertical="center" wrapText="1"/>
    </xf>
    <xf numFmtId="0" fontId="9" fillId="0" borderId="6" xfId="3" applyFont="1" applyBorder="1" applyAlignment="1" applyProtection="1">
      <alignment horizontal="center" vertical="center"/>
    </xf>
    <xf numFmtId="0" fontId="16" fillId="0" borderId="0" xfId="3" applyFont="1" applyAlignment="1" applyProtection="1">
      <alignment horizontal="right"/>
    </xf>
    <xf numFmtId="0" fontId="7" fillId="4" borderId="0" xfId="3" applyFont="1" applyFill="1" applyBorder="1" applyAlignment="1" applyProtection="1">
      <alignment horizontal="right" vertical="center"/>
    </xf>
    <xf numFmtId="0" fontId="2" fillId="4" borderId="0" xfId="3" applyFill="1" applyAlignment="1" applyProtection="1">
      <alignment horizontal="right" vertical="center"/>
    </xf>
    <xf numFmtId="0" fontId="29" fillId="6" borderId="14" xfId="2" applyFont="1" applyFill="1" applyBorder="1" applyAlignment="1">
      <alignment vertical="top" wrapText="1"/>
    </xf>
    <xf numFmtId="0" fontId="4" fillId="0" borderId="0" xfId="2" applyFont="1" applyFill="1" applyBorder="1" applyAlignment="1">
      <alignment vertical="top" wrapText="1"/>
    </xf>
    <xf numFmtId="0" fontId="9" fillId="0" borderId="6" xfId="3" applyFont="1" applyBorder="1" applyAlignment="1" applyProtection="1">
      <alignment horizontal="center" vertical="center"/>
    </xf>
    <xf numFmtId="0" fontId="16" fillId="0" borderId="0" xfId="3" applyFont="1" applyAlignment="1" applyProtection="1">
      <alignment horizontal="right"/>
    </xf>
    <xf numFmtId="0" fontId="7" fillId="4" borderId="0" xfId="3" applyFont="1" applyFill="1" applyBorder="1" applyAlignment="1" applyProtection="1">
      <alignment horizontal="right" vertical="center"/>
    </xf>
    <xf numFmtId="0" fontId="2" fillId="4" borderId="0" xfId="3" applyFill="1" applyAlignment="1" applyProtection="1">
      <alignment horizontal="right" vertical="center"/>
    </xf>
    <xf numFmtId="0" fontId="28" fillId="0" borderId="14" xfId="0" applyFont="1" applyFill="1" applyBorder="1" applyAlignment="1">
      <alignment vertical="top" wrapText="1"/>
    </xf>
    <xf numFmtId="0" fontId="9" fillId="0" borderId="6" xfId="3" applyFont="1" applyBorder="1" applyAlignment="1" applyProtection="1">
      <alignment horizontal="center" vertical="center"/>
    </xf>
    <xf numFmtId="0" fontId="16" fillId="0" borderId="0" xfId="3" applyFont="1" applyAlignment="1" applyProtection="1">
      <alignment horizontal="right"/>
    </xf>
    <xf numFmtId="0" fontId="7" fillId="4" borderId="0" xfId="3" applyFont="1" applyFill="1" applyBorder="1" applyAlignment="1" applyProtection="1">
      <alignment horizontal="right" vertical="center"/>
    </xf>
    <xf numFmtId="0" fontId="2" fillId="4" borderId="0" xfId="3" applyFill="1" applyAlignment="1" applyProtection="1">
      <alignment horizontal="right" vertical="center"/>
    </xf>
    <xf numFmtId="0" fontId="9" fillId="0" borderId="6" xfId="1" applyFont="1" applyBorder="1" applyAlignment="1" applyProtection="1">
      <alignment horizontal="center" vertical="center"/>
    </xf>
    <xf numFmtId="0" fontId="9" fillId="0" borderId="7" xfId="1" applyFont="1" applyBorder="1" applyAlignment="1" applyProtection="1">
      <alignment horizontal="center" vertical="center"/>
    </xf>
    <xf numFmtId="0" fontId="16" fillId="0" borderId="0" xfId="1" applyFont="1" applyAlignment="1" applyProtection="1">
      <alignment horizontal="right"/>
    </xf>
    <xf numFmtId="0" fontId="16" fillId="0" borderId="0" xfId="1" applyFont="1" applyAlignment="1" applyProtection="1">
      <alignment horizontal="center" textRotation="60"/>
    </xf>
    <xf numFmtId="0" fontId="2" fillId="0" borderId="0" xfId="1" applyAlignment="1" applyProtection="1">
      <alignment horizontal="center" textRotation="60"/>
    </xf>
    <xf numFmtId="0" fontId="7" fillId="4" borderId="0" xfId="1" applyFont="1" applyFill="1" applyBorder="1" applyAlignment="1" applyProtection="1">
      <alignment horizontal="right" vertical="center"/>
    </xf>
    <xf numFmtId="0" fontId="2" fillId="4" borderId="0" xfId="1" applyFill="1" applyAlignment="1" applyProtection="1">
      <alignment horizontal="right" vertical="center"/>
    </xf>
    <xf numFmtId="0" fontId="3" fillId="2" borderId="1" xfId="1" applyFont="1" applyFill="1" applyBorder="1" applyAlignment="1" applyProtection="1">
      <alignment horizontal="center" vertical="center"/>
      <protection locked="0"/>
    </xf>
    <xf numFmtId="0" fontId="3" fillId="2" borderId="1" xfId="1" applyFont="1" applyFill="1" applyBorder="1" applyAlignment="1" applyProtection="1">
      <alignment vertical="center"/>
      <protection locked="0"/>
    </xf>
    <xf numFmtId="0" fontId="2" fillId="2" borderId="3" xfId="1" applyFont="1" applyFill="1" applyBorder="1" applyAlignment="1" applyProtection="1">
      <alignment horizontal="center" vertical="center"/>
      <protection locked="0"/>
    </xf>
    <xf numFmtId="0" fontId="2" fillId="2" borderId="4" xfId="1" applyFill="1" applyBorder="1" applyAlignment="1" applyProtection="1">
      <alignment vertical="center"/>
      <protection locked="0"/>
    </xf>
    <xf numFmtId="0" fontId="2" fillId="2" borderId="2" xfId="1" applyFill="1" applyBorder="1" applyAlignment="1" applyProtection="1">
      <alignment vertical="center"/>
      <protection locked="0"/>
    </xf>
    <xf numFmtId="0" fontId="6" fillId="3" borderId="5" xfId="1" applyFont="1" applyFill="1" applyBorder="1" applyAlignment="1" applyProtection="1">
      <alignment horizontal="center" vertical="center"/>
      <protection locked="0"/>
    </xf>
    <xf numFmtId="0" fontId="6" fillId="3" borderId="5" xfId="1" applyFont="1" applyFill="1" applyBorder="1" applyAlignment="1" applyProtection="1">
      <alignment vertical="center"/>
      <protection locked="0"/>
    </xf>
    <xf numFmtId="0" fontId="9" fillId="0" borderId="6" xfId="3" applyFont="1" applyBorder="1" applyAlignment="1" applyProtection="1">
      <alignment horizontal="center" vertical="center"/>
    </xf>
    <xf numFmtId="0" fontId="9" fillId="0" borderId="7" xfId="3" applyFont="1" applyBorder="1" applyAlignment="1" applyProtection="1">
      <alignment horizontal="center" vertical="center"/>
    </xf>
    <xf numFmtId="0" fontId="16" fillId="0" borderId="0" xfId="3" applyFont="1" applyAlignment="1" applyProtection="1">
      <alignment horizontal="right"/>
    </xf>
    <xf numFmtId="0" fontId="16" fillId="0" borderId="0" xfId="3" applyFont="1" applyAlignment="1" applyProtection="1">
      <alignment horizontal="center" textRotation="60"/>
    </xf>
    <xf numFmtId="0" fontId="2" fillId="0" borderId="0" xfId="3" applyAlignment="1" applyProtection="1">
      <alignment horizontal="center" textRotation="60"/>
    </xf>
    <xf numFmtId="0" fontId="7" fillId="4" borderId="0" xfId="3" applyFont="1" applyFill="1" applyBorder="1" applyAlignment="1" applyProtection="1">
      <alignment horizontal="right" vertical="center"/>
    </xf>
    <xf numFmtId="0" fontId="2" fillId="4" borderId="0" xfId="3" applyFill="1" applyAlignment="1" applyProtection="1">
      <alignment horizontal="right" vertical="center"/>
    </xf>
    <xf numFmtId="0" fontId="3" fillId="2" borderId="1" xfId="3" applyFont="1" applyFill="1" applyBorder="1" applyAlignment="1" applyProtection="1">
      <alignment horizontal="center" vertical="center" wrapText="1"/>
      <protection locked="0"/>
    </xf>
    <xf numFmtId="0" fontId="3" fillId="2" borderId="1" xfId="3" applyFont="1" applyFill="1" applyBorder="1" applyAlignment="1" applyProtection="1">
      <alignment vertical="center"/>
      <protection locked="0"/>
    </xf>
    <xf numFmtId="0" fontId="3" fillId="2" borderId="1" xfId="3" applyFont="1" applyFill="1" applyBorder="1" applyAlignment="1" applyProtection="1">
      <alignment horizontal="center" vertical="center"/>
      <protection locked="0"/>
    </xf>
    <xf numFmtId="0" fontId="3" fillId="7" borderId="1" xfId="3" applyFont="1" applyFill="1" applyBorder="1" applyAlignment="1" applyProtection="1">
      <alignment horizontal="center" vertical="center"/>
      <protection locked="0"/>
    </xf>
    <xf numFmtId="0" fontId="3" fillId="7" borderId="1" xfId="3" applyFont="1" applyFill="1" applyBorder="1" applyAlignment="1" applyProtection="1">
      <alignment vertical="center"/>
      <protection locked="0"/>
    </xf>
    <xf numFmtId="0" fontId="2" fillId="2" borderId="3" xfId="3" applyFill="1" applyBorder="1" applyAlignment="1" applyProtection="1">
      <alignment horizontal="center" vertical="center"/>
      <protection locked="0"/>
    </xf>
    <xf numFmtId="0" fontId="2" fillId="2" borderId="4" xfId="3" applyFill="1" applyBorder="1" applyAlignment="1" applyProtection="1">
      <alignment vertical="center"/>
      <protection locked="0"/>
    </xf>
    <xf numFmtId="0" fontId="2" fillId="2" borderId="2" xfId="3" applyFill="1" applyBorder="1" applyAlignment="1" applyProtection="1">
      <alignment vertical="center"/>
      <protection locked="0"/>
    </xf>
    <xf numFmtId="0" fontId="6" fillId="3" borderId="5" xfId="3" applyFont="1" applyFill="1" applyBorder="1" applyAlignment="1" applyProtection="1">
      <alignment horizontal="center" vertical="center"/>
      <protection locked="0"/>
    </xf>
    <xf numFmtId="0" fontId="6" fillId="3" borderId="5" xfId="3" applyFont="1" applyFill="1" applyBorder="1" applyAlignment="1" applyProtection="1">
      <alignment vertical="center"/>
      <protection locked="0"/>
    </xf>
    <xf numFmtId="0" fontId="3" fillId="2" borderId="3" xfId="1" applyFont="1" applyFill="1" applyBorder="1" applyAlignment="1" applyProtection="1">
      <alignment horizontal="center" vertical="center"/>
      <protection locked="0"/>
    </xf>
    <xf numFmtId="0" fontId="3" fillId="2" borderId="4" xfId="1" applyFont="1" applyFill="1" applyBorder="1" applyAlignment="1" applyProtection="1">
      <alignment vertical="center"/>
      <protection locked="0"/>
    </xf>
    <xf numFmtId="0" fontId="3" fillId="2" borderId="2" xfId="1" applyFont="1" applyFill="1" applyBorder="1" applyAlignment="1" applyProtection="1">
      <alignment vertical="center"/>
      <protection locked="0"/>
    </xf>
    <xf numFmtId="0" fontId="3" fillId="2" borderId="5" xfId="1" applyFont="1" applyFill="1" applyBorder="1" applyAlignment="1" applyProtection="1">
      <alignment horizontal="center" vertical="center"/>
      <protection locked="0"/>
    </xf>
    <xf numFmtId="0" fontId="3" fillId="2" borderId="5" xfId="1" applyFont="1" applyFill="1" applyBorder="1" applyAlignment="1" applyProtection="1">
      <alignment vertical="center"/>
      <protection locked="0"/>
    </xf>
    <xf numFmtId="0" fontId="3" fillId="7" borderId="1" xfId="1" applyFont="1" applyFill="1" applyBorder="1" applyAlignment="1" applyProtection="1">
      <alignment horizontal="center" vertical="center"/>
      <protection locked="0"/>
    </xf>
    <xf numFmtId="0" fontId="3" fillId="7" borderId="1" xfId="1" applyFont="1" applyFill="1" applyBorder="1" applyAlignment="1" applyProtection="1">
      <alignment vertical="center"/>
      <protection locked="0"/>
    </xf>
    <xf numFmtId="0" fontId="2" fillId="2" borderId="3" xfId="1" applyFill="1" applyBorder="1" applyAlignment="1" applyProtection="1">
      <alignment horizontal="center" vertical="center"/>
      <protection locked="0"/>
    </xf>
    <xf numFmtId="0" fontId="2" fillId="3" borderId="5" xfId="1" applyFont="1" applyFill="1" applyBorder="1" applyAlignment="1" applyProtection="1">
      <alignment horizontal="center" vertical="center"/>
      <protection locked="0"/>
    </xf>
    <xf numFmtId="0" fontId="2" fillId="3" borderId="5" xfId="1" applyFont="1" applyFill="1" applyBorder="1" applyAlignment="1" applyProtection="1">
      <alignment vertical="center"/>
      <protection locked="0"/>
    </xf>
    <xf numFmtId="0" fontId="3" fillId="0" borderId="1" xfId="1" applyFont="1" applyFill="1" applyBorder="1" applyAlignment="1" applyProtection="1">
      <alignment horizontal="center" vertical="center"/>
      <protection locked="0"/>
    </xf>
    <xf numFmtId="0" fontId="3" fillId="0" borderId="1" xfId="1" applyFont="1" applyFill="1" applyBorder="1" applyAlignment="1" applyProtection="1">
      <alignment vertical="center"/>
      <protection locked="0"/>
    </xf>
    <xf numFmtId="0" fontId="3" fillId="2" borderId="8" xfId="1" applyFont="1" applyFill="1" applyBorder="1" applyAlignment="1" applyProtection="1">
      <alignment horizontal="center" vertical="center"/>
      <protection locked="0"/>
    </xf>
    <xf numFmtId="0" fontId="3" fillId="2" borderId="9" xfId="1" applyFont="1" applyFill="1" applyBorder="1" applyAlignment="1" applyProtection="1">
      <alignment horizontal="center" vertical="center"/>
      <protection locked="0"/>
    </xf>
    <xf numFmtId="0" fontId="3" fillId="2" borderId="10"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11" xfId="1" applyFont="1" applyFill="1" applyBorder="1" applyAlignment="1" applyProtection="1">
      <alignment horizontal="center" vertical="center"/>
      <protection locked="0"/>
    </xf>
    <xf numFmtId="0" fontId="3" fillId="2" borderId="12" xfId="1" applyFont="1" applyFill="1" applyBorder="1" applyAlignment="1" applyProtection="1">
      <alignment horizontal="center" vertical="center"/>
      <protection locked="0"/>
    </xf>
    <xf numFmtId="0" fontId="3" fillId="2" borderId="13" xfId="1" applyFont="1" applyFill="1" applyBorder="1" applyAlignment="1" applyProtection="1">
      <alignment horizontal="center" vertical="center"/>
      <protection locked="0"/>
    </xf>
    <xf numFmtId="0" fontId="3" fillId="2" borderId="1" xfId="1" applyFont="1" applyFill="1" applyBorder="1" applyAlignment="1" applyProtection="1">
      <alignment horizontal="center" vertical="center" wrapText="1"/>
      <protection locked="0"/>
    </xf>
    <xf numFmtId="0" fontId="3" fillId="2" borderId="1" xfId="1" applyFont="1" applyFill="1" applyBorder="1" applyAlignment="1" applyProtection="1">
      <alignment vertical="center" wrapText="1"/>
      <protection locked="0"/>
    </xf>
  </cellXfs>
  <cellStyles count="4">
    <cellStyle name="Normal" xfId="0" builtinId="0"/>
    <cellStyle name="Normal 2" xfId="1"/>
    <cellStyle name="Normal 2 2" xfId="2"/>
    <cellStyle name="Normal 3" xfId="3"/>
  </cellStyles>
  <dxfs count="8">
    <dxf>
      <font>
        <color theme="9" tint="-0.24994659260841701"/>
      </font>
      <fill>
        <patternFill>
          <bgColor theme="9" tint="0.59996337778862885"/>
        </patternFill>
      </fill>
    </dxf>
    <dxf>
      <fill>
        <patternFill>
          <bgColor rgb="FF66FF66"/>
        </patternFill>
      </fill>
    </dxf>
    <dxf>
      <font>
        <color theme="9" tint="-0.24994659260841701"/>
      </font>
      <fill>
        <patternFill>
          <bgColor theme="9" tint="0.59996337778862885"/>
        </patternFill>
      </fill>
    </dxf>
    <dxf>
      <fill>
        <patternFill>
          <bgColor rgb="FF66FF66"/>
        </patternFill>
      </fill>
    </dxf>
    <dxf>
      <font>
        <color theme="9" tint="-0.24994659260841701"/>
      </font>
      <fill>
        <patternFill>
          <bgColor theme="9" tint="0.59996337778862885"/>
        </patternFill>
      </fill>
    </dxf>
    <dxf>
      <fill>
        <patternFill>
          <bgColor rgb="FF66FF66"/>
        </patternFill>
      </fill>
    </dxf>
    <dxf>
      <font>
        <color theme="9" tint="-0.24994659260841701"/>
      </font>
      <fill>
        <patternFill>
          <bgColor theme="9" tint="0.59996337778862885"/>
        </patternFill>
      </fill>
    </dxf>
    <dxf>
      <fill>
        <patternFill>
          <bgColor rgb="FF66FF6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externalLink" Target="externalLinks/externalLink13.xml"/><Relationship Id="rId50" Type="http://schemas.openxmlformats.org/officeDocument/2006/relationships/externalLink" Target="externalLinks/externalLink16.xml"/><Relationship Id="rId55" Type="http://schemas.openxmlformats.org/officeDocument/2006/relationships/externalLink" Target="externalLinks/externalLink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7.xml"/><Relationship Id="rId54" Type="http://schemas.openxmlformats.org/officeDocument/2006/relationships/externalLink" Target="externalLinks/externalLink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externalLink" Target="externalLinks/externalLink19.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externalLink" Target="externalLinks/externalLink15.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externalLink" Target="externalLinks/externalLink18.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externalLink" Target="externalLinks/externalLink14.xml"/><Relationship Id="rId56" Type="http://schemas.openxmlformats.org/officeDocument/2006/relationships/externalLink" Target="externalLinks/externalLink22.xml"/><Relationship Id="rId8" Type="http://schemas.openxmlformats.org/officeDocument/2006/relationships/worksheet" Target="worksheets/sheet8.xml"/><Relationship Id="rId51" Type="http://schemas.openxmlformats.org/officeDocument/2006/relationships/externalLink" Target="externalLinks/externalLink17.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LA3C0610_G_SRU22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A1300_SRU1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A1300_SRU5.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090_SRU1&amp;2.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110_SRU.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140SRU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220_SRU2&amp;3.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240_28.2.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250_SRU4.1%20543.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250_SRU4.2%20544(2009).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250_SRU4.2%20544_C4(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LA3C0610_H_SRU234.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250_SRU4.3%20545.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310_SRU1&amp;2SULFTEN.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B1310_SRU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0213199-EPA_SPPD_(Opt3)/0213199.003.006-EmsFactRefin/Technical_Record/EF_HCN_FCCU/Final_ITRs/WF_ITR_HCN_FCCU_MarathonDetroi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LA3C0650_160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LA3C0650_SRU3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OK2C0990_SRU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OK2C0990_SRU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A1190_SRU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CO_SRU/Final_ITR/WF_ITR_CO_SRU_TX3A1230_SRU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row>
        <row r="7">
          <cell r="AE7"/>
        </row>
        <row r="8">
          <cell r="AE8"/>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v>0</v>
          </cell>
        </row>
        <row r="7">
          <cell r="AE7">
            <v>0</v>
          </cell>
        </row>
        <row r="8">
          <cell r="AE8">
            <v>0</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30.xml"/><Relationship Id="rId2" Type="http://schemas.openxmlformats.org/officeDocument/2006/relationships/vmlDrawing" Target="../drawings/vmlDrawing30.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31.xml"/><Relationship Id="rId2" Type="http://schemas.openxmlformats.org/officeDocument/2006/relationships/vmlDrawing" Target="../drawings/vmlDrawing3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32.xml"/><Relationship Id="rId2" Type="http://schemas.openxmlformats.org/officeDocument/2006/relationships/vmlDrawing" Target="../drawings/vmlDrawing3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33.xml"/><Relationship Id="rId2" Type="http://schemas.openxmlformats.org/officeDocument/2006/relationships/vmlDrawing" Target="../drawings/vmlDrawing33.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34.xml"/><Relationship Id="rId2" Type="http://schemas.openxmlformats.org/officeDocument/2006/relationships/vmlDrawing" Target="../drawings/vmlDrawing34.v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B1" sqref="B1"/>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1</v>
      </c>
      <c r="C1" s="206"/>
      <c r="D1" s="206"/>
      <c r="E1" s="206"/>
      <c r="F1" s="206"/>
      <c r="G1" s="206"/>
    </row>
    <row r="2" spans="1:19" x14ac:dyDescent="0.25">
      <c r="A2" s="1" t="s">
        <v>2</v>
      </c>
      <c r="B2" s="205" t="s">
        <v>3</v>
      </c>
      <c r="C2" s="206"/>
      <c r="D2" s="206"/>
      <c r="E2" s="206"/>
      <c r="F2" s="206"/>
      <c r="G2" s="206"/>
    </row>
    <row r="3" spans="1:19" x14ac:dyDescent="0.25">
      <c r="A3" s="1" t="s">
        <v>4</v>
      </c>
      <c r="B3" s="205">
        <v>30603404</v>
      </c>
      <c r="C3" s="206"/>
      <c r="D3" s="206"/>
      <c r="E3" s="206"/>
      <c r="F3" s="206"/>
      <c r="G3" s="206"/>
      <c r="N3" s="7" t="s">
        <v>5</v>
      </c>
    </row>
    <row r="4" spans="1:19" x14ac:dyDescent="0.25">
      <c r="A4" s="8" t="s">
        <v>6</v>
      </c>
      <c r="B4" s="207" t="s">
        <v>7</v>
      </c>
      <c r="C4" s="208"/>
      <c r="D4" s="208"/>
      <c r="E4" s="208"/>
      <c r="F4" s="208"/>
      <c r="G4" s="209"/>
      <c r="N4" s="9" t="s">
        <v>8</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50</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47" t="s">
        <v>31</v>
      </c>
      <c r="P17" s="34"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31"/>
      <c r="P24" s="34"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3" t="s">
        <v>93</v>
      </c>
      <c r="B67" s="36" t="s">
        <v>12</v>
      </c>
      <c r="C67" s="37">
        <v>12</v>
      </c>
      <c r="D67" s="37">
        <v>0</v>
      </c>
      <c r="E67" s="38"/>
      <c r="F67" s="39">
        <f t="shared" si="8"/>
        <v>12</v>
      </c>
      <c r="G67" s="53" t="s">
        <v>94</v>
      </c>
      <c r="H67" s="54"/>
      <c r="I67" s="39">
        <v>4</v>
      </c>
      <c r="J67" s="39">
        <v>12</v>
      </c>
      <c r="K67" s="39">
        <v>-12</v>
      </c>
      <c r="L67" s="38"/>
      <c r="M67" s="39">
        <f t="shared" si="7"/>
        <v>0</v>
      </c>
      <c r="N67" s="55" t="s">
        <v>95</v>
      </c>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5"/>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28.5"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t="s">
        <v>106</v>
      </c>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156</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50</v>
      </c>
      <c r="F87" s="2">
        <f>IF(AND(B63="",B64="",B66="",B67="",B68="",B69="",B70="",B71="",B72="",B73=""),0,SUM(F81,F83))</f>
        <v>171</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50</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235</v>
      </c>
      <c r="C1" s="206"/>
      <c r="D1" s="206"/>
      <c r="E1" s="206"/>
      <c r="F1" s="206"/>
      <c r="G1" s="206"/>
    </row>
    <row r="2" spans="1:19" x14ac:dyDescent="0.25">
      <c r="A2" s="1" t="s">
        <v>2</v>
      </c>
      <c r="B2" s="205" t="s">
        <v>236</v>
      </c>
      <c r="C2" s="206"/>
      <c r="D2" s="206"/>
      <c r="E2" s="206"/>
      <c r="F2" s="206"/>
      <c r="G2" s="206"/>
    </row>
    <row r="3" spans="1:19" x14ac:dyDescent="0.25">
      <c r="A3" s="1" t="s">
        <v>4</v>
      </c>
      <c r="B3" s="205">
        <v>30603404</v>
      </c>
      <c r="C3" s="206"/>
      <c r="D3" s="206"/>
      <c r="E3" s="206"/>
      <c r="F3" s="206"/>
      <c r="G3" s="206"/>
      <c r="N3" s="7" t="s">
        <v>237</v>
      </c>
    </row>
    <row r="4" spans="1:19" x14ac:dyDescent="0.25">
      <c r="A4" s="8" t="s">
        <v>6</v>
      </c>
      <c r="B4" s="207" t="s">
        <v>7</v>
      </c>
      <c r="C4" s="208"/>
      <c r="D4" s="208"/>
      <c r="E4" s="208"/>
      <c r="F4" s="208"/>
      <c r="G4" s="209"/>
      <c r="N4" s="9" t="s">
        <v>238</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46</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47" t="s">
        <v>239</v>
      </c>
      <c r="P12" s="32" t="str">
        <f>IF(OR(ISNUMBER('[9]WebFIRE TEMPLATE'!AE6),ISNUMBER('[9]WebFIRE TEMPLATE'!AE7),ISNUMBER('[9]WebFIRE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IF(OR(ISNUMBER('[9]WebFIRE TEMPLATE'!AE6),ISNUMBER('[9]WebFIRE TEMPLATE'!AE7),ISNUMBER('[9]WebFIRE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IF(OR(ISNUMBER('[9]WebFIRE TEMPLATE'!AE6),ISNUMBER('[9]WebFIRE TEMPLATE'!AE7),ISNUMBER('[9]WebFIRE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47"/>
      <c r="P15" s="32" t="str">
        <f>IF(OR(ISNUMBER('[9]WebFIRE TEMPLATE'!AE6),ISNUMBER('[9]WebFIRE TEMPLATE'!AE7),ISNUMBER('[9]WebFIRE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IF(OR(ISNUMBER('[9]WebFIRE TEMPLATE'!AE6),ISNUMBER('[9]WebFIRE TEMPLATE'!AE7),ISNUMBER('[9]WebFIRE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IF(OR(ISNUMBER('[9]WebFIRE TEMPLATE'!AE6),ISNUMBER('[9]WebFIRE TEMPLATE'!AE7),ISNUMBER('[9]WebFIRE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IF(OR(ISNUMBER('[9]WebFIRE TEMPLATE'!AE6),ISNUMBER('[9]WebFIRE TEMPLATE'!AE7),ISNUMBER('[9]WebFIRE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IF(OR(ISNUMBER('[9]WebFIRE TEMPLATE'!AE6),ISNUMBER('[9]WebFIRE TEMPLATE'!AE7),ISNUMBER('[9]WebFIRE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IF(OR(ISNUMBER('[9]WebFIRE TEMPLATE'!AE6),ISNUMBER('[9]WebFIRE TEMPLATE'!AE7),ISNUMBER('[9]WebFIRE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IF(OR(ISNUMBER('[9]WebFIRE TEMPLATE'!AE6),ISNUMBER('[9]WebFIRE TEMPLATE'!AE7),ISNUMBER('[9]WebFIRE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IF(OR(ISNUMBER('[9]WebFIRE TEMPLATE'!AE6),ISNUMBER('[9]WebFIRE TEMPLATE'!AE7),ISNUMBER('[9]WebFIRE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IF(OR(ISNUMBER('[9]WebFIRE TEMPLATE'!AE6),ISNUMBER('[9]WebFIRE TEMPLATE'!AE7),ISNUMBER('[9]WebFIRE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13</v>
      </c>
      <c r="C24" s="39">
        <v>9</v>
      </c>
      <c r="D24" s="39">
        <v>0</v>
      </c>
      <c r="E24" s="39"/>
      <c r="F24" s="39">
        <f t="shared" ref="F24" si="1">IF(B24="Yes",C24,D24)</f>
        <v>0</v>
      </c>
      <c r="G24" s="24" t="s">
        <v>40</v>
      </c>
      <c r="H24" s="36"/>
      <c r="I24" s="41">
        <v>3</v>
      </c>
      <c r="J24" s="41">
        <v>9</v>
      </c>
      <c r="K24" s="41">
        <v>-9</v>
      </c>
      <c r="L24" s="42"/>
      <c r="M24" s="41">
        <f>IF(F24=0,IF(OR(H24="No",H24=""),0,IF(AND(F24=0,H24="Yes"),I24+J24,0)),IF(AND(F24=C24,H24="Yes"),I24,IF(H24="No",K24,0)))</f>
        <v>0</v>
      </c>
      <c r="N24" s="31"/>
      <c r="P24" s="34" t="str">
        <f>IF(OR(ISNUMBER('[9]WebFIRE TEMPLATE'!AE6),ISNUMBER('[9]WebFIRE TEMPLATE'!AE7),ISNUMBER('[9]WebFIRE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IF(OR(ISNUMBER('[9]WebFIRE TEMPLATE'!AE6),ISNUMBER('[9]WebFIRE TEMPLATE'!AE7),ISNUMBER('[9]WebFIRE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IF(OR(ISNUMBER('[9]WebFIRE TEMPLATE'!AE6),ISNUMBER('[9]WebFIRE TEMPLATE'!AE7),ISNUMBER('[9]WebFIRE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IF(OR(ISNUMBER('[9]WebFIRE TEMPLATE'!AE6),ISNUMBER('[9]WebFIRE TEMPLATE'!AE7),ISNUMBER('[9]WebFIRE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IF(OR(ISNUMBER('[9]WebFIRE TEMPLATE'!AE6),ISNUMBER('[9]WebFIRE TEMPLATE'!AE7),ISNUMBER('[9]WebFIRE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IF(OR(ISNUMBER('[9]WebFIRE TEMPLATE'!AE6),ISNUMBER('[9]WebFIRE TEMPLATE'!AE7),ISNUMBER('[9]WebFIRE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IF(OR(ISNUMBER('[9]WebFIRE TEMPLATE'!AE6),ISNUMBER('[9]WebFIRE TEMPLATE'!AE7),ISNUMBER('[9]WebFIRE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IF(OR(ISNUMBER('[9]WebFIRE TEMPLATE'!AE6),ISNUMBER('[9]WebFIRE TEMPLATE'!AE7),ISNUMBER('[9]WebFIRE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IF(OR(ISNUMBER('[9]WebFIRE TEMPLATE'!AE6),ISNUMBER('[9]WebFIRE TEMPLATE'!AE7),ISNUMBER('[9]WebFIRE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IF(OR(ISNUMBER('[9]WebFIRE TEMPLATE'!AE6),ISNUMBER('[9]WebFIRE TEMPLATE'!AE7),ISNUMBER('[9]WebFIRE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IF(OR(ISNUMBER('[9]WebFIRE TEMPLATE'!AE6),ISNUMBER('[9]WebFIRE TEMPLATE'!AE7),ISNUMBER('[9]WebFIRE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IF(OR(ISNUMBER('[9]WebFIRE TEMPLATE'!AE6),ISNUMBER('[9]WebFIRE TEMPLATE'!AE7),ISNUMBER('[9]WebFIRE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IF(OR(ISNUMBER('[9]WebFIRE TEMPLATE'!AE6),ISNUMBER('[9]WebFIRE TEMPLATE'!AE7),ISNUMBER('[9]WebFIRE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IF(OR(ISNUMBER('[9]WebFIRE TEMPLATE'!AE6),ISNUMBER('[9]WebFIRE TEMPLATE'!AE7),ISNUMBER('[9]WebFIRE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IF(OR(ISNUMBER('[9]WebFIRE TEMPLATE'!AE6),ISNUMBER('[9]WebFIRE TEMPLATE'!AE7),ISNUMBER('[9]WebFIRE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IF(OR(ISNUMBER('[9]WebFIRE TEMPLATE'!AE6),ISNUMBER('[9]WebFIRE TEMPLATE'!AE7),ISNUMBER('[9]WebFIRE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IF(OR(ISNUMBER('[9]WebFIRE TEMPLATE'!AE6),ISNUMBER('[9]WebFIRE TEMPLATE'!AE7),ISNUMBER('[9]WebFIRE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IF(OR(ISNUMBER('[9]WebFIRE TEMPLATE'!AE6),ISNUMBER('[9]WebFIRE TEMPLATE'!AE7),ISNUMBER('[9]WebFIRE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IF(OR(ISNUMBER('[9]WebFIRE TEMPLATE'!AE6),ISNUMBER('[9]WebFIRE TEMPLATE'!AE7),ISNUMBER('[9]WebFIRE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IF(OR(ISNUMBER('[9]WebFIRE TEMPLATE'!AE6),ISNUMBER('[9]WebFIRE TEMPLATE'!AE7),ISNUMBER('[9]WebFIRE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IF(OR(ISNUMBER('[9]WebFIRE TEMPLATE'!AE6),ISNUMBER('[9]WebFIRE TEMPLATE'!AE7),ISNUMBER('[9]WebFIRE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IF(OR(ISNUMBER('[9]WebFIRE TEMPLATE'!AE6),ISNUMBER('[9]WebFIRE TEMPLATE'!AE7),ISNUMBER('[9]WebFIRE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IF(OR(ISNUMBER('[9]WebFIRE TEMPLATE'!AE6),ISNUMBER('[9]WebFIRE TEMPLATE'!AE7),ISNUMBER('[9]WebFIRE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IF(OR(ISNUMBER('[9]WebFIRE TEMPLATE'!AE6),ISNUMBER('[9]WebFIRE TEMPLATE'!AE7),ISNUMBER('[9]WebFIRE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IF(OR(ISNUMBER('[9]WebFIRE TEMPLATE'!AE6),ISNUMBER('[9]WebFIRE TEMPLATE'!AE7),ISNUMBER('[9]WebFIRE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IF(OR(ISNUMBER('[9]WebFIRE TEMPLATE'!AE6),ISNUMBER('[9]WebFIRE TEMPLATE'!AE7),ISNUMBER('[9]WebFIRE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IF(OR(ISNUMBER('[9]WebFIRE TEMPLATE'!AE6),ISNUMBER('[9]WebFIRE TEMPLATE'!AE7),ISNUMBER('[9]WebFIRE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IF(OR(ISNUMBER('[9]WebFIRE TEMPLATE'!AE6),ISNUMBER('[9]WebFIRE TEMPLATE'!AE7),ISNUMBER('[9]WebFIRE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IF(OR(ISNUMBER('[9]WebFIRE TEMPLATE'!AE6),ISNUMBER('[9]WebFIRE TEMPLATE'!AE7),ISNUMBER('[9]WebFIRE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IF(OR(ISNUMBER('[9]WebFIRE TEMPLATE'!AE6),ISNUMBER('[9]WebFIRE TEMPLATE'!AE7),ISNUMBER('[9]WebFIRE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IF(OR(ISNUMBER('[9]WebFIRE TEMPLATE'!AE6),ISNUMBER('[9]WebFIRE TEMPLATE'!AE7),ISNUMBER('[9]WebFIRE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IF(OR(ISNUMBER('[9]WebFIRE TEMPLATE'!AE6),ISNUMBER('[9]WebFIRE TEMPLATE'!AE7),ISNUMBER('[9]WebFIRE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IF(OR(ISNUMBER('[9]WebFIRE TEMPLATE'!AE6),ISNUMBER('[9]WebFIRE TEMPLATE'!AE7),ISNUMBER('[9]WebFIRE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IF(OR(ISNUMBER('[9]WebFIRE TEMPLATE'!AE6),ISNUMBER('[9]WebFIRE TEMPLATE'!AE7),ISNUMBER('[9]WebFIRE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IF(OR(ISNUMBER('[9]WebFIRE TEMPLATE'!AE6),ISNUMBER('[9]WebFIRE TEMPLATE'!AE7),ISNUMBER('[9]WebFIRE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IF(OR(ISNUMBER('[9]WebFIRE TEMPLATE'!AE6),ISNUMBER('[9]WebFIRE TEMPLATE'!AE7),ISNUMBER('[9]WebFIRE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IF(OR(ISNUMBER('[9]WebFIRE TEMPLATE'!AE6),ISNUMBER('[9]WebFIRE TEMPLATE'!AE7),ISNUMBER('[9]WebFIRE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IF(OR(ISNUMBER('[9]WebFIRE TEMPLATE'!AE6),ISNUMBER('[9]WebFIRE TEMPLATE'!AE7),ISNUMBER('[9]WebFIRE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 t="shared" ref="F66:F70" si="8">IF(B66="Yes",C66,D66)</f>
        <v>9</v>
      </c>
      <c r="G66" s="35" t="s">
        <v>92</v>
      </c>
      <c r="H66" s="54"/>
      <c r="I66" s="39">
        <v>3</v>
      </c>
      <c r="J66" s="39">
        <v>9</v>
      </c>
      <c r="K66" s="39">
        <v>-9</v>
      </c>
      <c r="L66" s="39">
        <v>0</v>
      </c>
      <c r="M66" s="39">
        <f t="shared" si="7"/>
        <v>0</v>
      </c>
      <c r="N66" s="55"/>
      <c r="P66" s="5" t="str">
        <f>IF(OR(ISNUMBER('[9]WebFIRE TEMPLATE'!AE6),ISNUMBER('[9]WebFIRE TEMPLATE'!AE7),ISNUMBER('[9]WebFIRE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5"/>
      <c r="P67" s="5" t="str">
        <f>IF(OR(ISNUMBER('[9]WebFIRE TEMPLATE'!AE6),ISNUMBER('[9]WebFIRE TEMPLATE'!AE7),ISNUMBER('[9]WebFIRE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IF(OR(ISNUMBER('[9]WebFIRE TEMPLATE'!AE6),ISNUMBER('[9]WebFIRE TEMPLATE'!AE7),ISNUMBER('[9]WebFIRE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IF(OR(ISNUMBER('[9]WebFIRE TEMPLATE'!AE6),ISNUMBER('[9]WebFIRE TEMPLATE'!AE7),ISNUMBER('[9]WebFIRE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IF(OR(ISNUMBER('[9]WebFIRE TEMPLATE'!AE6),ISNUMBER('[9]WebFIRE TEMPLATE'!AE7),ISNUMBER('[9]WebFIRE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IF(OR(ISNUMBER('[9]WebFIRE TEMPLATE'!AE6),ISNUMBER('[9]WebFIRE TEMPLATE'!AE7),ISNUMBER('[9]WebFIRE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57" x14ac:dyDescent="0.25">
      <c r="A72" s="53" t="s">
        <v>104</v>
      </c>
      <c r="B72" s="49" t="s">
        <v>13</v>
      </c>
      <c r="C72" s="37">
        <v>15</v>
      </c>
      <c r="D72" s="37">
        <v>0</v>
      </c>
      <c r="E72" s="38"/>
      <c r="F72" s="39">
        <f t="shared" ref="F72:F73" si="9">IF(B72="Yes",C72,D72)</f>
        <v>0</v>
      </c>
      <c r="G72" s="35" t="s">
        <v>105</v>
      </c>
      <c r="H72" s="54"/>
      <c r="I72" s="39">
        <v>5</v>
      </c>
      <c r="J72" s="39">
        <v>15</v>
      </c>
      <c r="K72" s="39">
        <v>-15</v>
      </c>
      <c r="L72" s="38"/>
      <c r="M72" s="39">
        <f t="shared" si="7"/>
        <v>0</v>
      </c>
      <c r="N72" s="55" t="s">
        <v>275</v>
      </c>
      <c r="P72" s="5" t="str">
        <f>IF(OR(ISNUMBER('[9]WebFIRE TEMPLATE'!AE6),ISNUMBER('[9]WebFIRE TEMPLATE'!AE7),ISNUMBER('[9]WebFIRE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IF(OR(ISNUMBER('[9]WebFIRE TEMPLATE'!AE6),ISNUMBER('[9]WebFIRE TEMPLATE'!AE7),ISNUMBER('[9]WebFIRE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IF(OR(ISNUMBER('[9]WebFIRE TEMPLATE'!AE6),ISNUMBER('[9]WebFIRE TEMPLATE'!AE7),ISNUMBER('[9]WebFIRE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IF(OR(ISNUMBER('[9]WebFIRE TEMPLATE'!AE6),ISNUMBER('[9]WebFIRE TEMPLATE'!AE7),ISNUMBER('[9]WebFIRE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IF(OR(ISNUMBER('[9]WebFIRE TEMPLATE'!AE6),ISNUMBER('[9]WebFIRE TEMPLATE'!AE7),ISNUMBER('[9]WebFIRE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IF(OR(ISNUMBER('[9]WebFIRE TEMPLATE'!AE6),ISNUMBER('[9]WebFIRE TEMPLATE'!AE7),ISNUMBER('[9]WebFIRE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150</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46</v>
      </c>
      <c r="F87" s="2">
        <f>IF(AND(B63="",B64="",B66="",B67="",B68="",B69="",B70="",B71="",B72="",B73=""),0,SUM(F81,F83))</f>
        <v>156</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46</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80" zoomScaleNormal="7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05" t="s">
        <v>219</v>
      </c>
      <c r="C1" s="206"/>
      <c r="D1" s="206"/>
      <c r="E1" s="206"/>
      <c r="F1" s="206"/>
      <c r="G1" s="206"/>
    </row>
    <row r="2" spans="1:19" x14ac:dyDescent="0.25">
      <c r="A2" s="1" t="s">
        <v>2</v>
      </c>
      <c r="B2" s="205" t="s">
        <v>140</v>
      </c>
      <c r="C2" s="206"/>
      <c r="D2" s="206"/>
      <c r="E2" s="206"/>
      <c r="F2" s="206"/>
      <c r="G2" s="206"/>
    </row>
    <row r="3" spans="1:19" x14ac:dyDescent="0.25">
      <c r="A3" s="1" t="s">
        <v>4</v>
      </c>
      <c r="B3" s="234">
        <v>30603404</v>
      </c>
      <c r="C3" s="235"/>
      <c r="D3" s="235"/>
      <c r="E3" s="235"/>
      <c r="F3" s="235"/>
      <c r="G3" s="235"/>
      <c r="N3" s="7" t="s">
        <v>220</v>
      </c>
    </row>
    <row r="4" spans="1:19" ht="25.5" x14ac:dyDescent="0.25">
      <c r="A4" s="8" t="s">
        <v>6</v>
      </c>
      <c r="B4" s="236" t="s">
        <v>221</v>
      </c>
      <c r="C4" s="208"/>
      <c r="D4" s="208"/>
      <c r="E4" s="208"/>
      <c r="F4" s="208"/>
      <c r="G4" s="209"/>
      <c r="N4" s="85" t="s">
        <v>222</v>
      </c>
    </row>
    <row r="5" spans="1:19" x14ac:dyDescent="0.25">
      <c r="A5" s="86" t="s">
        <v>9</v>
      </c>
      <c r="B5" s="237" t="s">
        <v>10</v>
      </c>
      <c r="C5" s="238"/>
      <c r="D5" s="238"/>
      <c r="E5" s="238"/>
      <c r="F5" s="238"/>
      <c r="G5" s="238"/>
    </row>
    <row r="7" spans="1:19" ht="23.25" x14ac:dyDescent="0.25">
      <c r="A7" s="203" t="s">
        <v>11</v>
      </c>
      <c r="B7" s="204"/>
      <c r="C7" s="204"/>
      <c r="D7" s="204"/>
      <c r="E7" s="204"/>
      <c r="F7" s="204"/>
      <c r="G7" s="204"/>
      <c r="H7" s="11">
        <f>IF(AND(H92=0,H93=0),0,IF(AND(H92&gt;0,H93&gt;0),((H92+H93)/2),IF(H93&gt;0,H93,H92)))</f>
        <v>51</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87" t="s">
        <v>13</v>
      </c>
      <c r="C12" s="26">
        <v>2</v>
      </c>
      <c r="D12" s="26">
        <v>0</v>
      </c>
      <c r="E12" s="27"/>
      <c r="F12" s="28">
        <f>IF(B12="Yes",C12,D12)</f>
        <v>0</v>
      </c>
      <c r="G12" s="24" t="s">
        <v>122</v>
      </c>
      <c r="H12" s="25"/>
      <c r="I12" s="29">
        <v>0</v>
      </c>
      <c r="J12" s="29">
        <v>2</v>
      </c>
      <c r="K12" s="29">
        <v>-2</v>
      </c>
      <c r="L12" s="30"/>
      <c r="M12" s="29">
        <f>IF(F12=0,IF(OR(H12="No",H12=""),0,IF(AND(F12=0,H12="Yes"),I12+J12,0)),IF(AND(F12=C12,H12="Yes"),I12,IF(H12="No",K12,0)))</f>
        <v>0</v>
      </c>
      <c r="N12" s="31" t="s">
        <v>223</v>
      </c>
      <c r="P12" s="32" t="str">
        <f>IF(OR(ISNUMBER('[10]WebFIRE TEMPLATE'!AE6),ISNUMBER('[10]WebFIRE TEMPLATE'!AE7),ISNUMBER('[10]WebFIRE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IF(OR(ISNUMBER('[10]WebFIRE TEMPLATE'!AE6),ISNUMBER('[10]WebFIRE TEMPLATE'!AE7),ISNUMBER('[10]WebFIRE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88"/>
      <c r="P14" s="32" t="str">
        <f>IF(OR(ISNUMBER('[10]WebFIRE TEMPLATE'!AE6),ISNUMBER('[10]WebFIRE TEMPLATE'!AE7),ISNUMBER('[10]WebFIRE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IF(B15="Yes",C15,D15)</f>
        <v>0</v>
      </c>
      <c r="G15" s="24" t="s">
        <v>28</v>
      </c>
      <c r="H15" s="36"/>
      <c r="I15" s="43">
        <v>2</v>
      </c>
      <c r="J15" s="43">
        <v>6</v>
      </c>
      <c r="K15" s="43">
        <v>-6</v>
      </c>
      <c r="L15" s="42"/>
      <c r="M15" s="41">
        <f>IF(F15=0,IF(OR(H15="No",H15=""),0,IF(AND(F15=0,H15="Yes"),I15+J15,0)),IF(AND(F15=C15,H15="Yes"),I15,IF(H15="No",K15,0)))</f>
        <v>0</v>
      </c>
      <c r="N15" s="88"/>
      <c r="P15" s="32" t="str">
        <f>IF(OR(ISNUMBER('[10]WebFIRE TEMPLATE'!AE6),ISNUMBER('[10]WebFIRE TEMPLATE'!AE7),ISNUMBER('[10]WebFIRE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IF(OR(ISNUMBER('[10]WebFIRE TEMPLATE'!AE6),ISNUMBER('[10]WebFIRE TEMPLATE'!AE7),ISNUMBER('[10]WebFIRE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IF(B17="Yes",C17,D17)</f>
        <v>3</v>
      </c>
      <c r="G17" s="40" t="s">
        <v>30</v>
      </c>
      <c r="H17" s="36"/>
      <c r="I17" s="41">
        <v>1</v>
      </c>
      <c r="J17" s="41">
        <v>3</v>
      </c>
      <c r="K17" s="41">
        <v>-3</v>
      </c>
      <c r="L17" s="42"/>
      <c r="M17" s="41">
        <f>IF(F17=0,IF(OR(H17="No",H17=""),0,IF(AND(F17=0,H17="Yes"),I17+J17,0)),IF(AND(F17=C17,H17="Yes"),I17,IF(H17="No",K17,0)))</f>
        <v>0</v>
      </c>
      <c r="N17" s="31" t="s">
        <v>224</v>
      </c>
      <c r="P17" s="34" t="str">
        <f>IF(OR(ISNUMBER('[10]WebFIRE TEMPLATE'!AE6),ISNUMBER('[10]WebFIRE TEMPLATE'!AE7),ISNUMBER('[10]WebFIRE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IF(B18="Yes",C18,D18)</f>
        <v>0</v>
      </c>
      <c r="G18" s="40" t="s">
        <v>32</v>
      </c>
      <c r="H18" s="36"/>
      <c r="I18" s="41">
        <v>2</v>
      </c>
      <c r="J18" s="41">
        <v>6</v>
      </c>
      <c r="K18" s="41">
        <v>-6</v>
      </c>
      <c r="L18" s="42"/>
      <c r="M18" s="41">
        <f>IF(F18=0,IF(OR(H18="No",H18=""),0,IF(AND(F18=0,H18="Yes"),I18+J18,0)),IF(AND(F18=C18,H18="Yes"),I18,IF(H18="No",K18,0)))</f>
        <v>0</v>
      </c>
      <c r="N18" s="31" t="s">
        <v>225</v>
      </c>
      <c r="P18" s="34" t="str">
        <f>IF(OR(ISNUMBER('[10]WebFIRE TEMPLATE'!AE6),ISNUMBER('[10]WebFIRE TEMPLATE'!AE7),ISNUMBER('[10]WebFIRE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9" t="s">
        <v>13</v>
      </c>
      <c r="C19" s="37">
        <v>60</v>
      </c>
      <c r="D19" s="37">
        <v>0</v>
      </c>
      <c r="E19" s="38"/>
      <c r="F19" s="39">
        <f>IF(B19="Yes",C19,D19)</f>
        <v>0</v>
      </c>
      <c r="G19" s="24" t="s">
        <v>34</v>
      </c>
      <c r="H19" s="36"/>
      <c r="I19" s="41">
        <v>4</v>
      </c>
      <c r="J19" s="41">
        <v>12</v>
      </c>
      <c r="K19" s="41">
        <v>-12</v>
      </c>
      <c r="L19" s="42"/>
      <c r="M19" s="41">
        <f>IF(F19=0,IF(OR(H19="No",H19=""),0,IF(AND(F19=0,H19="Yes"),I19+J19,0)),IF(AND(F19=C19,H19="Yes"),I19,IF(H19="No",K19,0)))</f>
        <v>0</v>
      </c>
      <c r="N19" s="31" t="s">
        <v>226</v>
      </c>
      <c r="P19" s="34" t="str">
        <f>IF(OR(ISNUMBER('[10]WebFIRE TEMPLATE'!AE6),ISNUMBER('[10]WebFIRE TEMPLATE'!AE7),ISNUMBER('[10]WebFIRE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IF(OR(ISNUMBER('[10]WebFIRE TEMPLATE'!AE6),ISNUMBER('[10]WebFIRE TEMPLATE'!AE7),ISNUMBER('[10]WebFIRE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IF(OR(ISNUMBER('[10]WebFIRE TEMPLATE'!AE6),ISNUMBER('[10]WebFIRE TEMPLATE'!AE7),ISNUMBER('[10]WebFIRE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IF(OR(ISNUMBER('[10]WebFIRE TEMPLATE'!AE6),ISNUMBER('[10]WebFIRE TEMPLATE'!AE7),ISNUMBER('[10]WebFIRE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IF(OR(ISNUMBER('[10]WebFIRE TEMPLATE'!AE6),ISNUMBER('[10]WebFIRE TEMPLATE'!AE7),ISNUMBER('[10]WebFIRE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IF(B24="Yes",C24,D24)</f>
        <v>9</v>
      </c>
      <c r="G24" s="24" t="s">
        <v>40</v>
      </c>
      <c r="H24" s="36"/>
      <c r="I24" s="41">
        <v>3</v>
      </c>
      <c r="J24" s="41">
        <v>9</v>
      </c>
      <c r="K24" s="41">
        <v>-9</v>
      </c>
      <c r="L24" s="42"/>
      <c r="M24" s="41">
        <f>IF(F24=0,IF(OR(H24="No",H24=""),0,IF(AND(F24=0,H24="Yes"),I24+J24,0)),IF(AND(F24=C24,H24="Yes"),I24,IF(H24="No",K24,0)))</f>
        <v>0</v>
      </c>
      <c r="N24" s="31" t="s">
        <v>227</v>
      </c>
      <c r="P24" s="34" t="str">
        <f>IF(OR(ISNUMBER('[10]WebFIRE TEMPLATE'!AE6),ISNUMBER('[10]WebFIRE TEMPLATE'!AE7),ISNUMBER('[10]WebFIRE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t="s">
        <v>228</v>
      </c>
      <c r="P25" s="34" t="str">
        <f>IF(OR(ISNUMBER('[10]WebFIRE TEMPLATE'!AE6),ISNUMBER('[10]WebFIRE TEMPLATE'!AE7),ISNUMBER('[10]WebFIRE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0">IF(B28="Yes",C28,D28)</f>
        <v>0</v>
      </c>
      <c r="G28" s="40" t="s">
        <v>46</v>
      </c>
      <c r="H28" s="36"/>
      <c r="I28" s="41">
        <v>3</v>
      </c>
      <c r="J28" s="41">
        <v>9</v>
      </c>
      <c r="K28" s="41">
        <v>-9</v>
      </c>
      <c r="L28" s="42"/>
      <c r="M28" s="41">
        <f>IF(F28=0,IF(OR(H28="No",H28=""),0,IF(AND(F28=0,H28="Yes"),I28+J28,0)),IF(AND(F28=C28,H28="Yes"),I28,IF(H28="No",K28,0)))</f>
        <v>0</v>
      </c>
      <c r="N28" s="31"/>
      <c r="P28" s="34" t="str">
        <f>IF(OR(ISNUMBER('[10]WebFIRE TEMPLATE'!AE6),ISNUMBER('[10]WebFIRE TEMPLATE'!AE7),ISNUMBER('[10]WebFIRE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IF(OR(ISNUMBER('[10]WebFIRE TEMPLATE'!AE6),ISNUMBER('[10]WebFIRE TEMPLATE'!AE7),ISNUMBER('[10]WebFIRE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IF(OR(ISNUMBER('[10]WebFIRE TEMPLATE'!AE6),ISNUMBER('[10]WebFIRE TEMPLATE'!AE7),ISNUMBER('[10]WebFIRE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IF(OR(ISNUMBER('[10]WebFIRE TEMPLATE'!AE6),ISNUMBER('[10]WebFIRE TEMPLATE'!AE7),ISNUMBER('[10]WebFIRE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IF(OR(ISNUMBER('[10]WebFIRE TEMPLATE'!AE6),ISNUMBER('[10]WebFIRE TEMPLATE'!AE7),ISNUMBER('[10]WebFIRE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IF(OR(ISNUMBER('[10]WebFIRE TEMPLATE'!AE6),ISNUMBER('[10]WebFIRE TEMPLATE'!AE7),ISNUMBER('[10]WebFIRE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0"/>
        <v>0</v>
      </c>
      <c r="G34" s="40" t="s">
        <v>53</v>
      </c>
      <c r="H34" s="36"/>
      <c r="I34" s="41">
        <v>4</v>
      </c>
      <c r="J34" s="41">
        <v>12</v>
      </c>
      <c r="K34" s="41">
        <v>-12</v>
      </c>
      <c r="L34" s="42"/>
      <c r="M34" s="41">
        <f>IF(F34=0,IF(OR(H34="No",H34=""),0,IF(AND(F34=0,H34="Yes"),I34+J34,0)),IF(AND(F34=C34,H34="Yes"),I34,IF(H34="No",K34,0)))</f>
        <v>0</v>
      </c>
      <c r="N34" s="31"/>
      <c r="P34" s="5" t="str">
        <f>IF(OR(ISNUMBER('[10]WebFIRE TEMPLATE'!AE6),ISNUMBER('[10]WebFIRE TEMPLATE'!AE7),ISNUMBER('[10]WebFIRE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0"/>
        <v>0</v>
      </c>
      <c r="G35" s="40" t="s">
        <v>55</v>
      </c>
      <c r="H35" s="36"/>
      <c r="I35" s="41">
        <v>4</v>
      </c>
      <c r="J35" s="41">
        <v>12</v>
      </c>
      <c r="K35" s="41">
        <v>-12</v>
      </c>
      <c r="L35" s="42"/>
      <c r="M35" s="41">
        <f>IF(F35=0,IF(OR(H35="No",H35=""),0,IF(AND(F35=0,H35="Yes"),I35+J35,0)),IF(AND(F35=C35,H35="Yes"),I35,IF(H35="No",K35,0)))</f>
        <v>0</v>
      </c>
      <c r="N35" s="31"/>
      <c r="P35" s="5" t="str">
        <f>IF(OR(ISNUMBER('[10]WebFIRE TEMPLATE'!AE6),ISNUMBER('[10]WebFIRE TEMPLATE'!AE7),ISNUMBER('[10]WebFIRE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0"/>
        <v>0</v>
      </c>
      <c r="G36" s="24" t="s">
        <v>57</v>
      </c>
      <c r="H36" s="36"/>
      <c r="I36" s="41">
        <v>4</v>
      </c>
      <c r="J36" s="41">
        <v>12</v>
      </c>
      <c r="K36" s="41">
        <v>-24</v>
      </c>
      <c r="L36" s="42"/>
      <c r="M36" s="41">
        <f>IF(F36=0,IF(OR(H36="No",H36=""),0,IF(AND(F36=0,H36="Yes"),I36+J36,0)),IF(AND(F36=C36,H36="Yes"),I36,IF(H36="No",K36,0)))</f>
        <v>0</v>
      </c>
      <c r="N36" s="31"/>
      <c r="P36" s="5" t="str">
        <f>IF(OR(ISNUMBER('[10]WebFIRE TEMPLATE'!AE6),ISNUMBER('[10]WebFIRE TEMPLATE'!AE7),ISNUMBER('[10]WebFIRE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IF(OR(ISNUMBER('[10]WebFIRE TEMPLATE'!AE6),ISNUMBER('[10]WebFIRE TEMPLATE'!AE7),ISNUMBER('[10]WebFIRE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IF(OR(ISNUMBER('[10]WebFIRE TEMPLATE'!AE6),ISNUMBER('[10]WebFIRE TEMPLATE'!AE7),ISNUMBER('[10]WebFIRE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IF(OR(ISNUMBER('[10]WebFIRE TEMPLATE'!AE6),ISNUMBER('[10]WebFIRE TEMPLATE'!AE7),ISNUMBER('[10]WebFIRE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IF(OR(ISNUMBER('[10]WebFIRE TEMPLATE'!AE6),ISNUMBER('[10]WebFIRE TEMPLATE'!AE7),ISNUMBER('[10]WebFIRE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IF(OR(ISNUMBER('[10]WebFIRE TEMPLATE'!AE6),ISNUMBER('[10]WebFIRE TEMPLATE'!AE7),ISNUMBER('[10]WebFIRE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IF(B42="Yes",C42,D42)</f>
        <v>0</v>
      </c>
      <c r="G42" s="40" t="s">
        <v>64</v>
      </c>
      <c r="H42" s="36"/>
      <c r="I42" s="41">
        <v>2</v>
      </c>
      <c r="J42" s="41">
        <v>6</v>
      </c>
      <c r="K42" s="41">
        <v>-6</v>
      </c>
      <c r="L42" s="42"/>
      <c r="M42" s="41">
        <f>IF(F42=0,IF(OR(H42="No",H42=""),0,IF(AND(F42=0,H42="Yes"),I42+J42,0)),IF(AND(F42=C42,H42="Yes"),I42,IF(H42="No",K42,0)))</f>
        <v>0</v>
      </c>
      <c r="N42" s="31"/>
      <c r="P42" s="5" t="str">
        <f>IF(OR(ISNUMBER('[10]WebFIRE TEMPLATE'!AE6),ISNUMBER('[10]WebFIRE TEMPLATE'!AE7),ISNUMBER('[10]WebFIRE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IF(OR(ISNUMBER('[10]WebFIRE TEMPLATE'!AE6),ISNUMBER('[10]WebFIRE TEMPLATE'!AE7),ISNUMBER('[10]WebFIRE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IF(OR(ISNUMBER('[10]WebFIRE TEMPLATE'!AE6),ISNUMBER('[10]WebFIRE TEMPLATE'!AE7),ISNUMBER('[10]WebFIRE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IF(OR(ISNUMBER('[10]WebFIRE TEMPLATE'!AE6),ISNUMBER('[10]WebFIRE TEMPLATE'!AE7),ISNUMBER('[10]WebFIRE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IF(F46=0,IF(OR(H46="No",H46=""),0,IF(AND(F46=0,H46="Yes"),I46+J46,0)),IF(AND(F46=C46,H46="Yes"),I46,IF(H46="No",K46,0)))</f>
        <v>0</v>
      </c>
      <c r="N46" s="31"/>
      <c r="P46" s="5" t="str">
        <f>IF(OR(ISNUMBER('[10]WebFIRE TEMPLATE'!AE6),ISNUMBER('[10]WebFIRE TEMPLATE'!AE7),ISNUMBER('[10]WebFIRE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IF(F47=0,IF(OR(H47="No",H47=""),0,IF(AND(F47=0,H47="Yes"),I47+J47,0)),IF(AND(F47=C47,H47="Yes"),I47,IF(H47="No",K47,0)))</f>
        <v>0</v>
      </c>
      <c r="N47" s="31"/>
      <c r="P47" s="5" t="str">
        <f>IF(OR(ISNUMBER('[10]WebFIRE TEMPLATE'!AE6),ISNUMBER('[10]WebFIRE TEMPLATE'!AE7),ISNUMBER('[10]WebFIRE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IF(OR(ISNUMBER('[10]WebFIRE TEMPLATE'!AE6),ISNUMBER('[10]WebFIRE TEMPLATE'!AE7),ISNUMBER('[10]WebFIRE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IF(OR(ISNUMBER('[10]WebFIRE TEMPLATE'!AE6),ISNUMBER('[10]WebFIRE TEMPLATE'!AE7),ISNUMBER('[10]WebFIRE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IF(OR(ISNUMBER('[10]WebFIRE TEMPLATE'!AE6),ISNUMBER('[10]WebFIRE TEMPLATE'!AE7),ISNUMBER('[10]WebFIRE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IF(OR(ISNUMBER('[10]WebFIRE TEMPLATE'!AE6),ISNUMBER('[10]WebFIRE TEMPLATE'!AE7),ISNUMBER('[10]WebFIRE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IF(OR(ISNUMBER('[10]WebFIRE TEMPLATE'!AE6),ISNUMBER('[10]WebFIRE TEMPLATE'!AE7),ISNUMBER('[10]WebFIRE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IF(OR(ISNUMBER('[10]WebFIRE TEMPLATE'!AE6),ISNUMBER('[10]WebFIRE TEMPLATE'!AE7),ISNUMBER('[10]WebFIRE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IF(OR(ISNUMBER('[10]WebFIRE TEMPLATE'!AE6),ISNUMBER('[10]WebFIRE TEMPLATE'!AE7),ISNUMBER('[10]WebFIRE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IF(OR(ISNUMBER('[10]WebFIRE TEMPLATE'!AE6),ISNUMBER('[10]WebFIRE TEMPLATE'!AE7),ISNUMBER('[10]WebFIRE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IF(OR(ISNUMBER('[10]WebFIRE TEMPLATE'!AE6),ISNUMBER('[10]WebFIRE TEMPLATE'!AE7),ISNUMBER('[10]WebFIRE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IF(OR(ISNUMBER('[10]WebFIRE TEMPLATE'!AE6),ISNUMBER('[10]WebFIRE TEMPLATE'!AE7),ISNUMBER('[10]WebFIRE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IF(OR(ISNUMBER('[10]WebFIRE TEMPLATE'!AE6),ISNUMBER('[10]WebFIRE TEMPLATE'!AE7),ISNUMBER('[10]WebFIRE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IF(OR(ISNUMBER('[10]WebFIRE TEMPLATE'!AE6),ISNUMBER('[10]WebFIRE TEMPLATE'!AE7),ISNUMBER('[10]WebFIRE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IF(B60="Yes",C60,D60)</f>
        <v>0</v>
      </c>
      <c r="G60" s="40" t="s">
        <v>84</v>
      </c>
      <c r="H60" s="36"/>
      <c r="I60" s="41">
        <v>4</v>
      </c>
      <c r="J60" s="41">
        <v>12</v>
      </c>
      <c r="K60" s="41">
        <v>-12</v>
      </c>
      <c r="L60" s="42"/>
      <c r="M60" s="41">
        <f>IF(F60=0,IF(OR(H60="No",H60=""),0,IF(AND(F60=0,H60="Yes"),I60+J60,0)),IF(AND(F60=C60,H60="Yes"),I60,IF(H60="No",K60,0)))</f>
        <v>0</v>
      </c>
      <c r="N60" s="31"/>
      <c r="P60" s="5" t="str">
        <f>IF(OR(ISNUMBER('[10]WebFIRE TEMPLATE'!AE6),ISNUMBER('[10]WebFIRE TEMPLATE'!AE7),ISNUMBER('[10]WebFIRE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IF(B63="Yes",C63,D63)</f>
        <v>3</v>
      </c>
      <c r="G63" s="35" t="s">
        <v>87</v>
      </c>
      <c r="H63" s="54"/>
      <c r="I63" s="39">
        <v>1</v>
      </c>
      <c r="J63" s="39">
        <v>3</v>
      </c>
      <c r="K63" s="39">
        <v>-3</v>
      </c>
      <c r="L63" s="38"/>
      <c r="M63" s="39">
        <f t="shared" ref="M63:M73" si="1">IF(F63=0,IF(OR(H63="No",H63=""),0,IF(AND(F63=0,H63="Yes"),I63+J63,0)),IF(AND(F63=C63,H63="Yes"),I63,IF(H63="No",K63,0)))</f>
        <v>0</v>
      </c>
      <c r="N63" s="57"/>
      <c r="P63" s="5" t="str">
        <f>IF(OR(ISNUMBER('[10]WebFIRE TEMPLATE'!AE6),ISNUMBER('[10]WebFIRE TEMPLATE'!AE7),ISNUMBER('[10]WebFIRE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IF(B64="Yes",C64,D64)</f>
        <v>27</v>
      </c>
      <c r="G64" s="35" t="s">
        <v>89</v>
      </c>
      <c r="H64" s="54"/>
      <c r="I64" s="39">
        <v>4</v>
      </c>
      <c r="J64" s="39">
        <v>12</v>
      </c>
      <c r="K64" s="39">
        <v>-12</v>
      </c>
      <c r="L64" s="38"/>
      <c r="M64" s="39">
        <f t="shared" si="1"/>
        <v>0</v>
      </c>
      <c r="N64" s="57"/>
      <c r="P64" s="5" t="str">
        <f>IF(OR(ISNUMBER('[10]WebFIRE TEMPLATE'!AE6),ISNUMBER('[10]WebFIRE TEMPLATE'!AE7),ISNUMBER('[10]WebFIRE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IF(OR(ISNUMBER('[10]WebFIRE TEMPLATE'!AE6),ISNUMBER('[10]WebFIRE TEMPLATE'!AE7),ISNUMBER('[10]WebFIRE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IF(B66="Yes",C66,D66)</f>
        <v>9</v>
      </c>
      <c r="G66" s="35" t="s">
        <v>92</v>
      </c>
      <c r="H66" s="54"/>
      <c r="I66" s="39">
        <v>3</v>
      </c>
      <c r="J66" s="39">
        <v>9</v>
      </c>
      <c r="K66" s="39">
        <v>-9</v>
      </c>
      <c r="L66" s="39">
        <v>0</v>
      </c>
      <c r="M66" s="39">
        <f t="shared" si="1"/>
        <v>0</v>
      </c>
      <c r="N66" s="57"/>
      <c r="P66" s="5" t="str">
        <f>IF(OR(ISNUMBER('[10]WebFIRE TEMPLATE'!AE6),ISNUMBER('[10]WebFIRE TEMPLATE'!AE7),ISNUMBER('[10]WebFIRE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IF(B67="Yes",C67,D67)</f>
        <v>12</v>
      </c>
      <c r="G67" s="53" t="s">
        <v>94</v>
      </c>
      <c r="H67" s="54"/>
      <c r="I67" s="39">
        <v>4</v>
      </c>
      <c r="J67" s="39">
        <v>12</v>
      </c>
      <c r="K67" s="39">
        <v>-12</v>
      </c>
      <c r="L67" s="38"/>
      <c r="M67" s="39">
        <f t="shared" si="1"/>
        <v>0</v>
      </c>
      <c r="N67" s="57"/>
      <c r="P67" s="5" t="str">
        <f>IF(OR(ISNUMBER('[10]WebFIRE TEMPLATE'!AE6),ISNUMBER('[10]WebFIRE TEMPLATE'!AE7),ISNUMBER('[10]WebFIRE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IF(B68="Yes",C68,D68)</f>
        <v>12</v>
      </c>
      <c r="G68" s="53" t="s">
        <v>97</v>
      </c>
      <c r="H68" s="54"/>
      <c r="I68" s="39">
        <v>4</v>
      </c>
      <c r="J68" s="39">
        <v>12</v>
      </c>
      <c r="K68" s="39">
        <v>-12</v>
      </c>
      <c r="L68" s="38"/>
      <c r="M68" s="39">
        <f t="shared" si="1"/>
        <v>0</v>
      </c>
      <c r="N68" s="57"/>
      <c r="P68" s="5" t="str">
        <f>IF(OR(ISNUMBER('[10]WebFIRE TEMPLATE'!AE6),ISNUMBER('[10]WebFIRE TEMPLATE'!AE7),ISNUMBER('[10]WebFIRE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IF(B69="Yes",C69,D69)</f>
        <v>9</v>
      </c>
      <c r="G69" s="35" t="s">
        <v>99</v>
      </c>
      <c r="H69" s="54"/>
      <c r="I69" s="39">
        <v>3</v>
      </c>
      <c r="J69" s="39">
        <v>9</v>
      </c>
      <c r="K69" s="39">
        <v>-9</v>
      </c>
      <c r="L69" s="38"/>
      <c r="M69" s="39">
        <f t="shared" si="1"/>
        <v>0</v>
      </c>
      <c r="N69" s="57"/>
      <c r="P69" s="5" t="str">
        <f>IF(OR(ISNUMBER('[10]WebFIRE TEMPLATE'!AE6),ISNUMBER('[10]WebFIRE TEMPLATE'!AE7),ISNUMBER('[10]WebFIRE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IF(B70="Yes",C70,D70)</f>
        <v>24</v>
      </c>
      <c r="G70" s="35" t="s">
        <v>101</v>
      </c>
      <c r="H70" s="54"/>
      <c r="I70" s="39">
        <v>8</v>
      </c>
      <c r="J70" s="39">
        <v>24</v>
      </c>
      <c r="K70" s="39">
        <v>-120</v>
      </c>
      <c r="L70" s="38"/>
      <c r="M70" s="39">
        <f t="shared" si="1"/>
        <v>0</v>
      </c>
      <c r="N70" s="57"/>
      <c r="P70" s="5" t="str">
        <f>IF(OR(ISNUMBER('[10]WebFIRE TEMPLATE'!AE6),ISNUMBER('[10]WebFIRE TEMPLATE'!AE7),ISNUMBER('[10]WebFIRE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1"/>
        <v>0</v>
      </c>
      <c r="N71" s="55"/>
      <c r="P71" s="5" t="str">
        <f>IF(OR(ISNUMBER('[10]WebFIRE TEMPLATE'!AE6),ISNUMBER('[10]WebFIRE TEMPLATE'!AE7),ISNUMBER('[10]WebFIRE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71.25" x14ac:dyDescent="0.25">
      <c r="A72" s="53" t="s">
        <v>104</v>
      </c>
      <c r="B72" s="36" t="s">
        <v>12</v>
      </c>
      <c r="C72" s="37">
        <v>15</v>
      </c>
      <c r="D72" s="37">
        <v>0</v>
      </c>
      <c r="E72" s="38"/>
      <c r="F72" s="39">
        <f>IF(B72="Yes",C72,D72)</f>
        <v>15</v>
      </c>
      <c r="G72" s="35" t="s">
        <v>105</v>
      </c>
      <c r="H72" s="54"/>
      <c r="I72" s="39">
        <v>5</v>
      </c>
      <c r="J72" s="39">
        <v>15</v>
      </c>
      <c r="K72" s="39">
        <v>-15</v>
      </c>
      <c r="L72" s="38"/>
      <c r="M72" s="39">
        <f t="shared" si="1"/>
        <v>0</v>
      </c>
      <c r="N72" s="55" t="s">
        <v>229</v>
      </c>
      <c r="P72" s="5" t="str">
        <f>IF(OR(ISNUMBER('[10]WebFIRE TEMPLATE'!AE6),ISNUMBER('[10]WebFIRE TEMPLATE'!AE7),ISNUMBER('[10]WebFIRE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R72" s="89"/>
    </row>
    <row r="73" spans="1:19" ht="32.25" customHeight="1" x14ac:dyDescent="0.25">
      <c r="A73" s="35" t="s">
        <v>107</v>
      </c>
      <c r="B73" s="36" t="s">
        <v>12</v>
      </c>
      <c r="C73" s="37">
        <v>54</v>
      </c>
      <c r="D73" s="37">
        <v>0</v>
      </c>
      <c r="E73" s="38"/>
      <c r="F73" s="39">
        <f>IF(B73="Yes",C73,D73)</f>
        <v>54</v>
      </c>
      <c r="G73" s="35" t="s">
        <v>108</v>
      </c>
      <c r="H73" s="54"/>
      <c r="I73" s="39">
        <v>3</v>
      </c>
      <c r="J73" s="39">
        <v>9</v>
      </c>
      <c r="K73" s="39">
        <v>-9</v>
      </c>
      <c r="L73" s="38"/>
      <c r="M73" s="39">
        <f t="shared" si="1"/>
        <v>0</v>
      </c>
      <c r="N73" s="57"/>
      <c r="P73" s="5" t="str">
        <f>IF(OR(ISNUMBER('[10]WebFIRE TEMPLATE'!AE6),ISNUMBER('[10]WebFIRE TEMPLATE'!AE7),ISNUMBER('[10]WebFIRE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IF(OR(ISNUMBER('[10]WebFIRE TEMPLATE'!AE6),ISNUMBER('[10]WebFIRE TEMPLATE'!AE7),ISNUMBER('[10]WebFIRE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IF(OR(ISNUMBER('[10]WebFIRE TEMPLATE'!AE6),ISNUMBER('[10]WebFIRE TEMPLATE'!AE7),ISNUMBER('[10]WebFIRE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IF(OR(ISNUMBER('[10]WebFIRE TEMPLATE'!AE6),ISNUMBER('[10]WebFIRE TEMPLATE'!AE7),ISNUMBER('[10]WebFIRE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IF(OR(ISNUMBER('[10]WebFIRE TEMPLATE'!AE6),ISNUMBER('[10]WebFIRE TEMPLATE'!AE7),ISNUMBER('[10]WebFIRE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1"/>
      <c r="D83" s="67" t="s">
        <v>120</v>
      </c>
      <c r="E83" s="3">
        <f>SUM(C63:C64,C66:C73)+IF(H66="N/A",L66-J66,0)+IF(H71="N/A",L71-J71,0)</f>
        <v>177</v>
      </c>
      <c r="F83" s="3">
        <f>SUM(F63:F64,F66:F73)+IF(H66="N/A",L66-J66,0)+IF(H71="N/A",L71-J71,0)</f>
        <v>165</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6" t="s">
        <v>131</v>
      </c>
      <c r="B87" s="2">
        <v>75</v>
      </c>
      <c r="C87" s="3">
        <f>SUM(C14:C15,C17:C19,C24,C25,C63:C64,C66:C73)+IF(H16="N/A",L16,0)+IF(H25="N/A",L25-J25,0)+IF(H66="N/A",L66-J66,0)+IF(H71="N/A",L71-J71,0)</f>
        <v>264</v>
      </c>
      <c r="D87" s="3"/>
      <c r="E87" s="2">
        <f>IF(F87&gt;0,ROUND(((100*F87/J87)+F12),0),0)</f>
        <v>51</v>
      </c>
      <c r="F87" s="2">
        <f>IF(AND(B63="",B64="",B66="",B67="",B68="",B69="",B70="",B71="",B72="",B73=""),0,SUM(F81,F83))</f>
        <v>180</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51</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66:B73 B14:B15 B12 B24:B25 B28 B17:B19 B46:B47 B63:B64 B34:B36 B42">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80" zoomScaleNormal="6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05" t="s">
        <v>230</v>
      </c>
      <c r="C1" s="206"/>
      <c r="D1" s="206"/>
      <c r="E1" s="206"/>
      <c r="F1" s="206"/>
      <c r="G1" s="206"/>
    </row>
    <row r="2" spans="1:19" x14ac:dyDescent="0.25">
      <c r="A2" s="1" t="s">
        <v>2</v>
      </c>
      <c r="B2" s="205" t="s">
        <v>140</v>
      </c>
      <c r="C2" s="206"/>
      <c r="D2" s="206"/>
      <c r="E2" s="206"/>
      <c r="F2" s="206"/>
      <c r="G2" s="206"/>
    </row>
    <row r="3" spans="1:19" x14ac:dyDescent="0.25">
      <c r="A3" s="1" t="s">
        <v>4</v>
      </c>
      <c r="B3" s="205">
        <v>30603404</v>
      </c>
      <c r="C3" s="206"/>
      <c r="D3" s="206"/>
      <c r="E3" s="206"/>
      <c r="F3" s="206"/>
      <c r="G3" s="206"/>
      <c r="N3" s="7" t="s">
        <v>231</v>
      </c>
    </row>
    <row r="4" spans="1:19" ht="25.5" x14ac:dyDescent="0.25">
      <c r="A4" s="81" t="s">
        <v>6</v>
      </c>
      <c r="B4" s="229" t="s">
        <v>221</v>
      </c>
      <c r="C4" s="230"/>
      <c r="D4" s="230"/>
      <c r="E4" s="230"/>
      <c r="F4" s="230"/>
      <c r="G4" s="231"/>
      <c r="N4" s="85" t="s">
        <v>232</v>
      </c>
    </row>
    <row r="5" spans="1:19" x14ac:dyDescent="0.25">
      <c r="A5" s="83" t="s">
        <v>9</v>
      </c>
      <c r="B5" s="232" t="s">
        <v>10</v>
      </c>
      <c r="C5" s="233"/>
      <c r="D5" s="233"/>
      <c r="E5" s="233"/>
      <c r="F5" s="233"/>
      <c r="G5" s="233"/>
    </row>
    <row r="7" spans="1:19" ht="23.25" x14ac:dyDescent="0.25">
      <c r="A7" s="203" t="s">
        <v>11</v>
      </c>
      <c r="B7" s="204"/>
      <c r="C7" s="204"/>
      <c r="D7" s="204"/>
      <c r="E7" s="204"/>
      <c r="F7" s="204"/>
      <c r="G7" s="204"/>
      <c r="H7" s="11">
        <f>IF(AND(H92=0,H93=0),0,IF(AND(H92&gt;0,H93&gt;0),((H92+H93)/2),IF(H93&gt;0,H93,H92)))</f>
        <v>51</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87" t="s">
        <v>13</v>
      </c>
      <c r="C12" s="26">
        <v>2</v>
      </c>
      <c r="D12" s="26">
        <v>0</v>
      </c>
      <c r="E12" s="27"/>
      <c r="F12" s="28">
        <f>IF(B12="Yes",C12,D12)</f>
        <v>0</v>
      </c>
      <c r="G12" s="24" t="s">
        <v>122</v>
      </c>
      <c r="H12" s="25"/>
      <c r="I12" s="29">
        <v>0</v>
      </c>
      <c r="J12" s="29">
        <v>2</v>
      </c>
      <c r="K12" s="29">
        <v>-2</v>
      </c>
      <c r="L12" s="30"/>
      <c r="M12" s="29">
        <f>IF(F12=0,IF(OR(H12="No",H12=""),0,IF(AND(F12=0,H12="Yes"),I12+J12,0)),IF(AND(F12=C12,H12="Yes"),I12,IF(H12="No",K12,0)))</f>
        <v>0</v>
      </c>
      <c r="N12" s="31" t="s">
        <v>223</v>
      </c>
      <c r="P12" s="32" t="str">
        <f>IF(OR(ISNUMBER('[11]WebFIRE TEMPLATE'!AE6),ISNUMBER('[11]WebFIRE TEMPLATE'!AE7),ISNUMBER('[11]WebFIRE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IF(OR(ISNUMBER('[11]WebFIRE TEMPLATE'!AE6),ISNUMBER('[11]WebFIRE TEMPLATE'!AE7),ISNUMBER('[11]WebFIRE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88"/>
      <c r="P14" s="32" t="str">
        <f>IF(OR(ISNUMBER('[11]WebFIRE TEMPLATE'!AE6),ISNUMBER('[11]WebFIRE TEMPLATE'!AE7),ISNUMBER('[11]WebFIRE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49" t="s">
        <v>13</v>
      </c>
      <c r="C15" s="37">
        <v>6</v>
      </c>
      <c r="D15" s="37">
        <v>0</v>
      </c>
      <c r="E15" s="38"/>
      <c r="F15" s="39">
        <f>IF(B15="Yes",C15,D15)</f>
        <v>0</v>
      </c>
      <c r="G15" s="24" t="s">
        <v>28</v>
      </c>
      <c r="H15" s="36"/>
      <c r="I15" s="43">
        <v>2</v>
      </c>
      <c r="J15" s="43">
        <v>6</v>
      </c>
      <c r="K15" s="43">
        <v>-6</v>
      </c>
      <c r="L15" s="42"/>
      <c r="M15" s="41">
        <f>IF(F15=0,IF(OR(H15="No",H15=""),0,IF(AND(F15=0,H15="Yes"),I15+J15,0)),IF(AND(F15=C15,H15="Yes"),I15,IF(H15="No",K15,0)))</f>
        <v>0</v>
      </c>
      <c r="N15" s="31"/>
      <c r="P15" s="32" t="str">
        <f>IF(OR(ISNUMBER('[11]WebFIRE TEMPLATE'!AE6),ISNUMBER('[11]WebFIRE TEMPLATE'!AE7),ISNUMBER('[11]WebFIRE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IF(OR(ISNUMBER('[11]WebFIRE TEMPLATE'!AE6),ISNUMBER('[11]WebFIRE TEMPLATE'!AE7),ISNUMBER('[11]WebFIRE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IF(B17="Yes",C17,D17)</f>
        <v>3</v>
      </c>
      <c r="G17" s="40" t="s">
        <v>30</v>
      </c>
      <c r="H17" s="36"/>
      <c r="I17" s="41">
        <v>1</v>
      </c>
      <c r="J17" s="41">
        <v>3</v>
      </c>
      <c r="K17" s="41">
        <v>-3</v>
      </c>
      <c r="L17" s="42"/>
      <c r="M17" s="41">
        <f>IF(F17=0,IF(OR(H17="No",H17=""),0,IF(AND(F17=0,H17="Yes"),I17+J17,0)),IF(AND(F17=C17,H17="Yes"),I17,IF(H17="No",K17,0)))</f>
        <v>0</v>
      </c>
      <c r="N17" s="31" t="s">
        <v>224</v>
      </c>
      <c r="P17" s="34" t="str">
        <f>IF(OR(ISNUMBER('[11]WebFIRE TEMPLATE'!AE6),ISNUMBER('[11]WebFIRE TEMPLATE'!AE7),ISNUMBER('[11]WebFIRE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IF(B18="Yes",C18,D18)</f>
        <v>0</v>
      </c>
      <c r="G18" s="40" t="s">
        <v>32</v>
      </c>
      <c r="H18" s="36"/>
      <c r="I18" s="41">
        <v>2</v>
      </c>
      <c r="J18" s="41">
        <v>6</v>
      </c>
      <c r="K18" s="41">
        <v>-6</v>
      </c>
      <c r="L18" s="42"/>
      <c r="M18" s="41">
        <f>IF(F18=0,IF(OR(H18="No",H18=""),0,IF(AND(F18=0,H18="Yes"),I18+J18,0)),IF(AND(F18=C18,H18="Yes"),I18,IF(H18="No",K18,0)))</f>
        <v>0</v>
      </c>
      <c r="N18" s="31" t="s">
        <v>233</v>
      </c>
      <c r="P18" s="34" t="str">
        <f>IF(OR(ISNUMBER('[11]WebFIRE TEMPLATE'!AE6),ISNUMBER('[11]WebFIRE TEMPLATE'!AE7),ISNUMBER('[11]WebFIRE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9" t="s">
        <v>13</v>
      </c>
      <c r="C19" s="37">
        <v>60</v>
      </c>
      <c r="D19" s="37">
        <v>0</v>
      </c>
      <c r="E19" s="38"/>
      <c r="F19" s="39">
        <f>IF(B19="Yes",C19,D19)</f>
        <v>0</v>
      </c>
      <c r="G19" s="24" t="s">
        <v>34</v>
      </c>
      <c r="H19" s="36"/>
      <c r="I19" s="41">
        <v>4</v>
      </c>
      <c r="J19" s="41">
        <v>12</v>
      </c>
      <c r="K19" s="41">
        <v>-12</v>
      </c>
      <c r="L19" s="42"/>
      <c r="M19" s="41">
        <f>IF(F19=0,IF(OR(H19="No",H19=""),0,IF(AND(F19=0,H19="Yes"),I19+J19,0)),IF(AND(F19=C19,H19="Yes"),I19,IF(H19="No",K19,0)))</f>
        <v>0</v>
      </c>
      <c r="N19" s="31" t="s">
        <v>226</v>
      </c>
      <c r="P19" s="34" t="str">
        <f>IF(OR(ISNUMBER('[11]WebFIRE TEMPLATE'!AE6),ISNUMBER('[11]WebFIRE TEMPLATE'!AE7),ISNUMBER('[11]WebFIRE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IF(OR(ISNUMBER('[11]WebFIRE TEMPLATE'!AE6),ISNUMBER('[11]WebFIRE TEMPLATE'!AE7),ISNUMBER('[11]WebFIRE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IF(OR(ISNUMBER('[11]WebFIRE TEMPLATE'!AE6),ISNUMBER('[11]WebFIRE TEMPLATE'!AE7),ISNUMBER('[11]WebFIRE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IF(OR(ISNUMBER('[11]WebFIRE TEMPLATE'!AE6),ISNUMBER('[11]WebFIRE TEMPLATE'!AE7),ISNUMBER('[11]WebFIRE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IF(OR(ISNUMBER('[11]WebFIRE TEMPLATE'!AE6),ISNUMBER('[11]WebFIRE TEMPLATE'!AE7),ISNUMBER('[11]WebFIRE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IF(B24="Yes",C24,D24)</f>
        <v>9</v>
      </c>
      <c r="G24" s="24" t="s">
        <v>40</v>
      </c>
      <c r="H24" s="36"/>
      <c r="I24" s="41">
        <v>3</v>
      </c>
      <c r="J24" s="41">
        <v>9</v>
      </c>
      <c r="K24" s="41">
        <v>-9</v>
      </c>
      <c r="L24" s="42"/>
      <c r="M24" s="41">
        <f>IF(F24=0,IF(OR(H24="No",H24=""),0,IF(AND(F24=0,H24="Yes"),I24+J24,0)),IF(AND(F24=C24,H24="Yes"),I24,IF(H24="No",K24,0)))</f>
        <v>0</v>
      </c>
      <c r="N24" s="31" t="s">
        <v>227</v>
      </c>
      <c r="P24" s="34" t="str">
        <f>IF(OR(ISNUMBER('[11]WebFIRE TEMPLATE'!AE6),ISNUMBER('[11]WebFIRE TEMPLATE'!AE7),ISNUMBER('[11]WebFIRE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38.2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t="s">
        <v>234</v>
      </c>
      <c r="P25" s="34" t="str">
        <f>IF(OR(ISNUMBER('[11]WebFIRE TEMPLATE'!AE6),ISNUMBER('[11]WebFIRE TEMPLATE'!AE7),ISNUMBER('[11]WebFIRE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0">IF(B28="Yes",C28,D28)</f>
        <v>0</v>
      </c>
      <c r="G28" s="40" t="s">
        <v>46</v>
      </c>
      <c r="H28" s="36"/>
      <c r="I28" s="41">
        <v>3</v>
      </c>
      <c r="J28" s="41">
        <v>9</v>
      </c>
      <c r="K28" s="41">
        <v>-9</v>
      </c>
      <c r="L28" s="42"/>
      <c r="M28" s="41">
        <f>IF(F28=0,IF(OR(H28="No",H28=""),0,IF(AND(F28=0,H28="Yes"),I28+J28,0)),IF(AND(F28=C28,H28="Yes"),I28,IF(H28="No",K28,0)))</f>
        <v>0</v>
      </c>
      <c r="N28" s="31"/>
      <c r="P28" s="34" t="str">
        <f>IF(OR(ISNUMBER('[11]WebFIRE TEMPLATE'!AE6),ISNUMBER('[11]WebFIRE TEMPLATE'!AE7),ISNUMBER('[11]WebFIRE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IF(OR(ISNUMBER('[11]WebFIRE TEMPLATE'!AE6),ISNUMBER('[11]WebFIRE TEMPLATE'!AE7),ISNUMBER('[11]WebFIRE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IF(OR(ISNUMBER('[11]WebFIRE TEMPLATE'!AE6),ISNUMBER('[11]WebFIRE TEMPLATE'!AE7),ISNUMBER('[11]WebFIRE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IF(OR(ISNUMBER('[11]WebFIRE TEMPLATE'!AE6),ISNUMBER('[11]WebFIRE TEMPLATE'!AE7),ISNUMBER('[11]WebFIRE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IF(OR(ISNUMBER('[11]WebFIRE TEMPLATE'!AE6),ISNUMBER('[11]WebFIRE TEMPLATE'!AE7),ISNUMBER('[11]WebFIRE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IF(OR(ISNUMBER('[11]WebFIRE TEMPLATE'!AE6),ISNUMBER('[11]WebFIRE TEMPLATE'!AE7),ISNUMBER('[11]WebFIRE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0"/>
        <v>0</v>
      </c>
      <c r="G34" s="40" t="s">
        <v>53</v>
      </c>
      <c r="H34" s="36"/>
      <c r="I34" s="41">
        <v>4</v>
      </c>
      <c r="J34" s="41">
        <v>12</v>
      </c>
      <c r="K34" s="41">
        <v>-12</v>
      </c>
      <c r="L34" s="42"/>
      <c r="M34" s="41">
        <f>IF(F34=0,IF(OR(H34="No",H34=""),0,IF(AND(F34=0,H34="Yes"),I34+J34,0)),IF(AND(F34=C34,H34="Yes"),I34,IF(H34="No",K34,0)))</f>
        <v>0</v>
      </c>
      <c r="N34" s="31"/>
      <c r="P34" s="5" t="str">
        <f>IF(OR(ISNUMBER('[11]WebFIRE TEMPLATE'!AE6),ISNUMBER('[11]WebFIRE TEMPLATE'!AE7),ISNUMBER('[11]WebFIRE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0"/>
        <v>0</v>
      </c>
      <c r="G35" s="40" t="s">
        <v>55</v>
      </c>
      <c r="H35" s="36"/>
      <c r="I35" s="41">
        <v>4</v>
      </c>
      <c r="J35" s="41">
        <v>12</v>
      </c>
      <c r="K35" s="41">
        <v>-12</v>
      </c>
      <c r="L35" s="42"/>
      <c r="M35" s="41">
        <f>IF(F35=0,IF(OR(H35="No",H35=""),0,IF(AND(F35=0,H35="Yes"),I35+J35,0)),IF(AND(F35=C35,H35="Yes"),I35,IF(H35="No",K35,0)))</f>
        <v>0</v>
      </c>
      <c r="N35" s="31"/>
      <c r="P35" s="5" t="str">
        <f>IF(OR(ISNUMBER('[11]WebFIRE TEMPLATE'!AE6),ISNUMBER('[11]WebFIRE TEMPLATE'!AE7),ISNUMBER('[11]WebFIRE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0"/>
        <v>0</v>
      </c>
      <c r="G36" s="24" t="s">
        <v>57</v>
      </c>
      <c r="H36" s="36"/>
      <c r="I36" s="41">
        <v>4</v>
      </c>
      <c r="J36" s="41">
        <v>12</v>
      </c>
      <c r="K36" s="41">
        <v>-24</v>
      </c>
      <c r="L36" s="42"/>
      <c r="M36" s="41">
        <f>IF(F36=0,IF(OR(H36="No",H36=""),0,IF(AND(F36=0,H36="Yes"),I36+J36,0)),IF(AND(F36=C36,H36="Yes"),I36,IF(H36="No",K36,0)))</f>
        <v>0</v>
      </c>
      <c r="N36" s="31"/>
      <c r="P36" s="5" t="str">
        <f>IF(OR(ISNUMBER('[11]WebFIRE TEMPLATE'!AE6),ISNUMBER('[11]WebFIRE TEMPLATE'!AE7),ISNUMBER('[11]WebFIRE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IF(OR(ISNUMBER('[11]WebFIRE TEMPLATE'!AE6),ISNUMBER('[11]WebFIRE TEMPLATE'!AE7),ISNUMBER('[11]WebFIRE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IF(OR(ISNUMBER('[11]WebFIRE TEMPLATE'!AE6),ISNUMBER('[11]WebFIRE TEMPLATE'!AE7),ISNUMBER('[11]WebFIRE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IF(OR(ISNUMBER('[11]WebFIRE TEMPLATE'!AE6),ISNUMBER('[11]WebFIRE TEMPLATE'!AE7),ISNUMBER('[11]WebFIRE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IF(OR(ISNUMBER('[11]WebFIRE TEMPLATE'!AE6),ISNUMBER('[11]WebFIRE TEMPLATE'!AE7),ISNUMBER('[11]WebFIRE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IF(OR(ISNUMBER('[11]WebFIRE TEMPLATE'!AE6),ISNUMBER('[11]WebFIRE TEMPLATE'!AE7),ISNUMBER('[11]WebFIRE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IF(B42="Yes",C42,D42)</f>
        <v>0</v>
      </c>
      <c r="G42" s="40" t="s">
        <v>64</v>
      </c>
      <c r="H42" s="36"/>
      <c r="I42" s="41">
        <v>2</v>
      </c>
      <c r="J42" s="41">
        <v>6</v>
      </c>
      <c r="K42" s="41">
        <v>-6</v>
      </c>
      <c r="L42" s="42"/>
      <c r="M42" s="41">
        <f>IF(F42=0,IF(OR(H42="No",H42=""),0,IF(AND(F42=0,H42="Yes"),I42+J42,0)),IF(AND(F42=C42,H42="Yes"),I42,IF(H42="No",K42,0)))</f>
        <v>0</v>
      </c>
      <c r="N42" s="31"/>
      <c r="P42" s="5" t="str">
        <f>IF(OR(ISNUMBER('[11]WebFIRE TEMPLATE'!AE6),ISNUMBER('[11]WebFIRE TEMPLATE'!AE7),ISNUMBER('[11]WebFIRE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IF(OR(ISNUMBER('[11]WebFIRE TEMPLATE'!AE6),ISNUMBER('[11]WebFIRE TEMPLATE'!AE7),ISNUMBER('[11]WebFIRE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IF(OR(ISNUMBER('[11]WebFIRE TEMPLATE'!AE6),ISNUMBER('[11]WebFIRE TEMPLATE'!AE7),ISNUMBER('[11]WebFIRE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IF(OR(ISNUMBER('[11]WebFIRE TEMPLATE'!AE6),ISNUMBER('[11]WebFIRE TEMPLATE'!AE7),ISNUMBER('[11]WebFIRE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IF(F46=0,IF(OR(H46="No",H46=""),0,IF(AND(F46=0,H46="Yes"),I46+J46,0)),IF(AND(F46=C46,H46="Yes"),I46,IF(H46="No",K46,0)))</f>
        <v>0</v>
      </c>
      <c r="N46" s="31"/>
      <c r="P46" s="5" t="str">
        <f>IF(OR(ISNUMBER('[11]WebFIRE TEMPLATE'!AE6),ISNUMBER('[11]WebFIRE TEMPLATE'!AE7),ISNUMBER('[11]WebFIRE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IF(F47=0,IF(OR(H47="No",H47=""),0,IF(AND(F47=0,H47="Yes"),I47+J47,0)),IF(AND(F47=C47,H47="Yes"),I47,IF(H47="No",K47,0)))</f>
        <v>0</v>
      </c>
      <c r="N47" s="31"/>
      <c r="P47" s="5" t="str">
        <f>IF(OR(ISNUMBER('[11]WebFIRE TEMPLATE'!AE6),ISNUMBER('[11]WebFIRE TEMPLATE'!AE7),ISNUMBER('[11]WebFIRE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IF(OR(ISNUMBER('[11]WebFIRE TEMPLATE'!AE6),ISNUMBER('[11]WebFIRE TEMPLATE'!AE7),ISNUMBER('[11]WebFIRE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IF(OR(ISNUMBER('[11]WebFIRE TEMPLATE'!AE6),ISNUMBER('[11]WebFIRE TEMPLATE'!AE7),ISNUMBER('[11]WebFIRE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IF(OR(ISNUMBER('[11]WebFIRE TEMPLATE'!AE6),ISNUMBER('[11]WebFIRE TEMPLATE'!AE7),ISNUMBER('[11]WebFIRE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IF(OR(ISNUMBER('[11]WebFIRE TEMPLATE'!AE6),ISNUMBER('[11]WebFIRE TEMPLATE'!AE7),ISNUMBER('[11]WebFIRE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IF(OR(ISNUMBER('[11]WebFIRE TEMPLATE'!AE6),ISNUMBER('[11]WebFIRE TEMPLATE'!AE7),ISNUMBER('[11]WebFIRE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IF(OR(ISNUMBER('[11]WebFIRE TEMPLATE'!AE6),ISNUMBER('[11]WebFIRE TEMPLATE'!AE7),ISNUMBER('[11]WebFIRE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IF(OR(ISNUMBER('[11]WebFIRE TEMPLATE'!AE6),ISNUMBER('[11]WebFIRE TEMPLATE'!AE7),ISNUMBER('[11]WebFIRE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IF(OR(ISNUMBER('[11]WebFIRE TEMPLATE'!AE6),ISNUMBER('[11]WebFIRE TEMPLATE'!AE7),ISNUMBER('[11]WebFIRE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IF(OR(ISNUMBER('[11]WebFIRE TEMPLATE'!AE6),ISNUMBER('[11]WebFIRE TEMPLATE'!AE7),ISNUMBER('[11]WebFIRE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IF(OR(ISNUMBER('[11]WebFIRE TEMPLATE'!AE6),ISNUMBER('[11]WebFIRE TEMPLATE'!AE7),ISNUMBER('[11]WebFIRE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IF(OR(ISNUMBER('[11]WebFIRE TEMPLATE'!AE6),ISNUMBER('[11]WebFIRE TEMPLATE'!AE7),ISNUMBER('[11]WebFIRE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IF(OR(ISNUMBER('[11]WebFIRE TEMPLATE'!AE6),ISNUMBER('[11]WebFIRE TEMPLATE'!AE7),ISNUMBER('[11]WebFIRE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IF(B60="Yes",C60,D60)</f>
        <v>0</v>
      </c>
      <c r="G60" s="40" t="s">
        <v>84</v>
      </c>
      <c r="H60" s="36"/>
      <c r="I60" s="41">
        <v>4</v>
      </c>
      <c r="J60" s="41">
        <v>12</v>
      </c>
      <c r="K60" s="41">
        <v>-12</v>
      </c>
      <c r="L60" s="42"/>
      <c r="M60" s="41">
        <f>IF(F60=0,IF(OR(H60="No",H60=""),0,IF(AND(F60=0,H60="Yes"),I60+J60,0)),IF(AND(F60=C60,H60="Yes"),I60,IF(H60="No",K60,0)))</f>
        <v>0</v>
      </c>
      <c r="N60" s="31"/>
      <c r="P60" s="5" t="str">
        <f>IF(OR(ISNUMBER('[11]WebFIRE TEMPLATE'!AE6),ISNUMBER('[11]WebFIRE TEMPLATE'!AE7),ISNUMBER('[11]WebFIRE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IF(B63="Yes",C63,D63)</f>
        <v>3</v>
      </c>
      <c r="G63" s="35" t="s">
        <v>87</v>
      </c>
      <c r="H63" s="54"/>
      <c r="I63" s="39">
        <v>1</v>
      </c>
      <c r="J63" s="39">
        <v>3</v>
      </c>
      <c r="K63" s="39">
        <v>-3</v>
      </c>
      <c r="L63" s="38"/>
      <c r="M63" s="39">
        <f t="shared" ref="M63:M73" si="1">IF(F63=0,IF(OR(H63="No",H63=""),0,IF(AND(F63=0,H63="Yes"),I63+J63,0)),IF(AND(F63=C63,H63="Yes"),I63,IF(H63="No",K63,0)))</f>
        <v>0</v>
      </c>
      <c r="N63" s="57"/>
      <c r="P63" s="5" t="str">
        <f>IF(OR(ISNUMBER('[11]WebFIRE TEMPLATE'!AE6),ISNUMBER('[11]WebFIRE TEMPLATE'!AE7),ISNUMBER('[11]WebFIRE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IF(B64="Yes",C64,D64)</f>
        <v>27</v>
      </c>
      <c r="G64" s="35" t="s">
        <v>89</v>
      </c>
      <c r="H64" s="54"/>
      <c r="I64" s="39">
        <v>4</v>
      </c>
      <c r="J64" s="39">
        <v>12</v>
      </c>
      <c r="K64" s="39">
        <v>-12</v>
      </c>
      <c r="L64" s="38"/>
      <c r="M64" s="39">
        <f t="shared" si="1"/>
        <v>0</v>
      </c>
      <c r="N64" s="57"/>
      <c r="P64" s="5" t="str">
        <f>IF(OR(ISNUMBER('[11]WebFIRE TEMPLATE'!AE6),ISNUMBER('[11]WebFIRE TEMPLATE'!AE7),ISNUMBER('[11]WebFIRE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IF(OR(ISNUMBER('[11]WebFIRE TEMPLATE'!AE6),ISNUMBER('[11]WebFIRE TEMPLATE'!AE7),ISNUMBER('[11]WebFIRE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IF(B66="Yes",C66,D66)</f>
        <v>9</v>
      </c>
      <c r="G66" s="35" t="s">
        <v>92</v>
      </c>
      <c r="H66" s="54"/>
      <c r="I66" s="39">
        <v>3</v>
      </c>
      <c r="J66" s="39">
        <v>9</v>
      </c>
      <c r="K66" s="39">
        <v>-9</v>
      </c>
      <c r="L66" s="39">
        <v>0</v>
      </c>
      <c r="M66" s="39">
        <f t="shared" si="1"/>
        <v>0</v>
      </c>
      <c r="N66" s="57"/>
      <c r="P66" s="5" t="str">
        <f>IF(OR(ISNUMBER('[11]WebFIRE TEMPLATE'!AE6),ISNUMBER('[11]WebFIRE TEMPLATE'!AE7),ISNUMBER('[11]WebFIRE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IF(B67="Yes",C67,D67)</f>
        <v>12</v>
      </c>
      <c r="G67" s="53" t="s">
        <v>94</v>
      </c>
      <c r="H67" s="54"/>
      <c r="I67" s="39">
        <v>4</v>
      </c>
      <c r="J67" s="39">
        <v>12</v>
      </c>
      <c r="K67" s="39">
        <v>-12</v>
      </c>
      <c r="L67" s="38"/>
      <c r="M67" s="39">
        <f t="shared" si="1"/>
        <v>0</v>
      </c>
      <c r="N67" s="57"/>
      <c r="P67" s="5" t="str">
        <f>IF(OR(ISNUMBER('[11]WebFIRE TEMPLATE'!AE6),ISNUMBER('[11]WebFIRE TEMPLATE'!AE7),ISNUMBER('[11]WebFIRE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IF(B68="Yes",C68,D68)</f>
        <v>12</v>
      </c>
      <c r="G68" s="53" t="s">
        <v>97</v>
      </c>
      <c r="H68" s="54"/>
      <c r="I68" s="39">
        <v>4</v>
      </c>
      <c r="J68" s="39">
        <v>12</v>
      </c>
      <c r="K68" s="39">
        <v>-12</v>
      </c>
      <c r="L68" s="38"/>
      <c r="M68" s="39">
        <f t="shared" si="1"/>
        <v>0</v>
      </c>
      <c r="N68" s="57"/>
      <c r="P68" s="5" t="str">
        <f>IF(OR(ISNUMBER('[11]WebFIRE TEMPLATE'!AE6),ISNUMBER('[11]WebFIRE TEMPLATE'!AE7),ISNUMBER('[11]WebFIRE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IF(B69="Yes",C69,D69)</f>
        <v>9</v>
      </c>
      <c r="G69" s="35" t="s">
        <v>99</v>
      </c>
      <c r="H69" s="54"/>
      <c r="I69" s="39">
        <v>3</v>
      </c>
      <c r="J69" s="39">
        <v>9</v>
      </c>
      <c r="K69" s="39">
        <v>-9</v>
      </c>
      <c r="L69" s="38"/>
      <c r="M69" s="39">
        <f t="shared" si="1"/>
        <v>0</v>
      </c>
      <c r="N69" s="57"/>
      <c r="P69" s="5" t="str">
        <f>IF(OR(ISNUMBER('[11]WebFIRE TEMPLATE'!AE6),ISNUMBER('[11]WebFIRE TEMPLATE'!AE7),ISNUMBER('[11]WebFIRE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IF(B70="Yes",C70,D70)</f>
        <v>24</v>
      </c>
      <c r="G70" s="35" t="s">
        <v>101</v>
      </c>
      <c r="H70" s="54"/>
      <c r="I70" s="39">
        <v>8</v>
      </c>
      <c r="J70" s="39">
        <v>24</v>
      </c>
      <c r="K70" s="39">
        <v>-120</v>
      </c>
      <c r="L70" s="38"/>
      <c r="M70" s="39">
        <f t="shared" si="1"/>
        <v>0</v>
      </c>
      <c r="N70" s="57"/>
      <c r="P70" s="5" t="str">
        <f>IF(OR(ISNUMBER('[11]WebFIRE TEMPLATE'!AE6),ISNUMBER('[11]WebFIRE TEMPLATE'!AE7),ISNUMBER('[11]WebFIRE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1"/>
        <v>0</v>
      </c>
      <c r="N71" s="55"/>
      <c r="P71" s="5" t="str">
        <f>IF(OR(ISNUMBER('[11]WebFIRE TEMPLATE'!AE6),ISNUMBER('[11]WebFIRE TEMPLATE'!AE7),ISNUMBER('[11]WebFIRE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71.25" x14ac:dyDescent="0.25">
      <c r="A72" s="53" t="s">
        <v>104</v>
      </c>
      <c r="B72" s="36" t="s">
        <v>12</v>
      </c>
      <c r="C72" s="37">
        <v>15</v>
      </c>
      <c r="D72" s="37">
        <v>0</v>
      </c>
      <c r="E72" s="38"/>
      <c r="F72" s="39">
        <f>IF(B72="Yes",C72,D72)</f>
        <v>15</v>
      </c>
      <c r="G72" s="35" t="s">
        <v>105</v>
      </c>
      <c r="H72" s="54"/>
      <c r="I72" s="39">
        <v>5</v>
      </c>
      <c r="J72" s="39">
        <v>15</v>
      </c>
      <c r="K72" s="39">
        <v>-15</v>
      </c>
      <c r="L72" s="38"/>
      <c r="M72" s="39">
        <f t="shared" si="1"/>
        <v>0</v>
      </c>
      <c r="N72" s="55" t="s">
        <v>229</v>
      </c>
      <c r="P72" s="5" t="str">
        <f>IF(OR(ISNUMBER('[11]WebFIRE TEMPLATE'!AE6),ISNUMBER('[11]WebFIRE TEMPLATE'!AE7),ISNUMBER('[11]WebFIRE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R72" s="89"/>
    </row>
    <row r="73" spans="1:19" ht="32.25" customHeight="1" x14ac:dyDescent="0.25">
      <c r="A73" s="35" t="s">
        <v>107</v>
      </c>
      <c r="B73" s="36" t="s">
        <v>12</v>
      </c>
      <c r="C73" s="37">
        <v>54</v>
      </c>
      <c r="D73" s="37">
        <v>0</v>
      </c>
      <c r="E73" s="38"/>
      <c r="F73" s="39">
        <f>IF(B73="Yes",C73,D73)</f>
        <v>54</v>
      </c>
      <c r="G73" s="35" t="s">
        <v>108</v>
      </c>
      <c r="H73" s="54"/>
      <c r="I73" s="39">
        <v>3</v>
      </c>
      <c r="J73" s="39">
        <v>9</v>
      </c>
      <c r="K73" s="39">
        <v>-9</v>
      </c>
      <c r="L73" s="38"/>
      <c r="M73" s="39">
        <f t="shared" si="1"/>
        <v>0</v>
      </c>
      <c r="N73" s="57"/>
      <c r="P73" s="5" t="str">
        <f>IF(OR(ISNUMBER('[11]WebFIRE TEMPLATE'!AE6),ISNUMBER('[11]WebFIRE TEMPLATE'!AE7),ISNUMBER('[11]WebFIRE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IF(OR(ISNUMBER('[11]WebFIRE TEMPLATE'!AE6),ISNUMBER('[11]WebFIRE TEMPLATE'!AE7),ISNUMBER('[11]WebFIRE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IF(OR(ISNUMBER('[11]WebFIRE TEMPLATE'!AE6),ISNUMBER('[11]WebFIRE TEMPLATE'!AE7),ISNUMBER('[11]WebFIRE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IF(OR(ISNUMBER('[11]WebFIRE TEMPLATE'!AE6),ISNUMBER('[11]WebFIRE TEMPLATE'!AE7),ISNUMBER('[11]WebFIRE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IF(OR(ISNUMBER('[11]WebFIRE TEMPLATE'!AE6),ISNUMBER('[11]WebFIRE TEMPLATE'!AE7),ISNUMBER('[11]WebFIRE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165</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51</v>
      </c>
      <c r="F87" s="2">
        <f>IF(AND(B63="",B64="",B66="",B67="",B68="",B69="",B70="",B71="",B72="",B73=""),0,SUM(F81,F83))</f>
        <v>180</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51</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6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05" t="s">
        <v>209</v>
      </c>
      <c r="C1" s="206"/>
      <c r="D1" s="206"/>
      <c r="E1" s="206"/>
      <c r="F1" s="206"/>
      <c r="G1" s="206"/>
    </row>
    <row r="2" spans="1:19" x14ac:dyDescent="0.25">
      <c r="A2" s="1" t="s">
        <v>2</v>
      </c>
      <c r="B2" s="205" t="s">
        <v>210</v>
      </c>
      <c r="C2" s="206"/>
      <c r="D2" s="206"/>
      <c r="E2" s="206"/>
      <c r="F2" s="206"/>
      <c r="G2" s="206"/>
    </row>
    <row r="3" spans="1:19" x14ac:dyDescent="0.25">
      <c r="A3" s="1" t="s">
        <v>4</v>
      </c>
      <c r="B3" s="205">
        <v>30601602</v>
      </c>
      <c r="C3" s="206"/>
      <c r="D3" s="206"/>
      <c r="E3" s="206"/>
      <c r="F3" s="206"/>
      <c r="G3" s="206"/>
      <c r="N3" s="7" t="s">
        <v>211</v>
      </c>
    </row>
    <row r="4" spans="1:19" ht="25.5" x14ac:dyDescent="0.25">
      <c r="A4" s="81" t="s">
        <v>6</v>
      </c>
      <c r="B4" s="229" t="s">
        <v>212</v>
      </c>
      <c r="C4" s="230"/>
      <c r="D4" s="230"/>
      <c r="E4" s="230"/>
      <c r="F4" s="230"/>
      <c r="G4" s="231"/>
      <c r="N4" s="84" t="s">
        <v>213</v>
      </c>
    </row>
    <row r="5" spans="1:19" x14ac:dyDescent="0.25">
      <c r="A5" s="83" t="s">
        <v>9</v>
      </c>
      <c r="B5" s="232" t="s">
        <v>10</v>
      </c>
      <c r="C5" s="233"/>
      <c r="D5" s="233"/>
      <c r="E5" s="233"/>
      <c r="F5" s="233"/>
      <c r="G5" s="233"/>
      <c r="N5" s="7"/>
    </row>
    <row r="7" spans="1:19" ht="23.25" x14ac:dyDescent="0.25">
      <c r="A7" s="203" t="s">
        <v>11</v>
      </c>
      <c r="B7" s="204"/>
      <c r="C7" s="204"/>
      <c r="D7" s="204"/>
      <c r="E7" s="204"/>
      <c r="F7" s="204"/>
      <c r="G7" s="204"/>
      <c r="H7" s="11">
        <f>IF(AND(H92=0,H93=0),0,IF(AND(H92&gt;0,H93&gt;0),((H92+H93)/2),IF(H93&gt;0,H93,H92)))</f>
        <v>46</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31"/>
      <c r="P12" s="32" t="str">
        <f>IF(OR(ISNUMBER('[12]WebFIRE TEMPLATE'!AE6),ISNUMBER('[12]WebFIRE TEMPLATE'!AE7),ISNUMBER('[12]WebFIRE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IF(OR(ISNUMBER('[12]WebFIRE TEMPLATE'!AE6),ISNUMBER('[12]WebFIRE TEMPLATE'!AE7),ISNUMBER('[12]WebFIRE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IF(OR(ISNUMBER('[12]WebFIRE TEMPLATE'!AE6),ISNUMBER('[12]WebFIRE TEMPLATE'!AE7),ISNUMBER('[12]WebFIRE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47" t="s">
        <v>214</v>
      </c>
      <c r="P15" s="32" t="str">
        <f>IF(OR(ISNUMBER('[12]WebFIRE TEMPLATE'!AE6),ISNUMBER('[12]WebFIRE TEMPLATE'!AE7),ISNUMBER('[12]WebFIRE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IF(OR(ISNUMBER('[12]WebFIRE TEMPLATE'!AE6),ISNUMBER('[12]WebFIRE TEMPLATE'!AE7),ISNUMBER('[12]WebFIRE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IF(OR(ISNUMBER('[12]WebFIRE TEMPLATE'!AE6),ISNUMBER('[12]WebFIRE TEMPLATE'!AE7),ISNUMBER('[12]WebFIRE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47" t="s">
        <v>215</v>
      </c>
      <c r="P18" s="34" t="str">
        <f>IF(OR(ISNUMBER('[12]WebFIRE TEMPLATE'!AE6),ISNUMBER('[12]WebFIRE TEMPLATE'!AE7),ISNUMBER('[12]WebFIRE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9"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216</v>
      </c>
      <c r="P19" s="34" t="str">
        <f>IF(OR(ISNUMBER('[12]WebFIRE TEMPLATE'!AE6),ISNUMBER('[12]WebFIRE TEMPLATE'!AE7),ISNUMBER('[12]WebFIRE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IF(OR(ISNUMBER('[12]WebFIRE TEMPLATE'!AE6),ISNUMBER('[12]WebFIRE TEMPLATE'!AE7),ISNUMBER('[12]WebFIRE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IF(OR(ISNUMBER('[12]WebFIRE TEMPLATE'!AE6),ISNUMBER('[12]WebFIRE TEMPLATE'!AE7),ISNUMBER('[12]WebFIRE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IF(OR(ISNUMBER('[12]WebFIRE TEMPLATE'!AE6),ISNUMBER('[12]WebFIRE TEMPLATE'!AE7),ISNUMBER('[12]WebFIRE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IF(OR(ISNUMBER('[12]WebFIRE TEMPLATE'!AE6),ISNUMBER('[12]WebFIRE TEMPLATE'!AE7),ISNUMBER('[12]WebFIRE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49" t="s">
        <v>13</v>
      </c>
      <c r="C24" s="39">
        <v>9</v>
      </c>
      <c r="D24" s="39">
        <v>0</v>
      </c>
      <c r="E24" s="39"/>
      <c r="F24" s="39">
        <f t="shared" ref="F24" si="1">IF(B24="Yes",C24,D24)</f>
        <v>0</v>
      </c>
      <c r="G24" s="24" t="s">
        <v>40</v>
      </c>
      <c r="H24" s="36"/>
      <c r="I24" s="41">
        <v>3</v>
      </c>
      <c r="J24" s="41">
        <v>9</v>
      </c>
      <c r="K24" s="41">
        <v>-9</v>
      </c>
      <c r="L24" s="42"/>
      <c r="M24" s="41">
        <f>IF(F24=0,IF(OR(H24="No",H24=""),0,IF(AND(F24=0,H24="Yes"),I24+J24,0)),IF(AND(F24=C24,H24="Yes"),I24,IF(H24="No",K24,0)))</f>
        <v>0</v>
      </c>
      <c r="N24" s="47" t="s">
        <v>217</v>
      </c>
      <c r="P24" s="34" t="str">
        <f>IF(OR(ISNUMBER('[12]WebFIRE TEMPLATE'!AE6),ISNUMBER('[12]WebFIRE TEMPLATE'!AE7),ISNUMBER('[12]WebFIRE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36"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47" t="s">
        <v>218</v>
      </c>
      <c r="P25" s="34" t="str">
        <f>IF(OR(ISNUMBER('[12]WebFIRE TEMPLATE'!AE6),ISNUMBER('[12]WebFIRE TEMPLATE'!AE7),ISNUMBER('[12]WebFIRE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IF(OR(ISNUMBER('[12]WebFIRE TEMPLATE'!AE6),ISNUMBER('[12]WebFIRE TEMPLATE'!AE7),ISNUMBER('[12]WebFIRE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IF(OR(ISNUMBER('[12]WebFIRE TEMPLATE'!AE6),ISNUMBER('[12]WebFIRE TEMPLATE'!AE7),ISNUMBER('[12]WebFIRE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IF(OR(ISNUMBER('[12]WebFIRE TEMPLATE'!AE6),ISNUMBER('[12]WebFIRE TEMPLATE'!AE7),ISNUMBER('[12]WebFIRE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IF(OR(ISNUMBER('[12]WebFIRE TEMPLATE'!AE6),ISNUMBER('[12]WebFIRE TEMPLATE'!AE7),ISNUMBER('[12]WebFIRE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IF(OR(ISNUMBER('[12]WebFIRE TEMPLATE'!AE6),ISNUMBER('[12]WebFIRE TEMPLATE'!AE7),ISNUMBER('[12]WebFIRE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IF(OR(ISNUMBER('[12]WebFIRE TEMPLATE'!AE6),ISNUMBER('[12]WebFIRE TEMPLATE'!AE7),ISNUMBER('[12]WebFIRE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IF(OR(ISNUMBER('[12]WebFIRE TEMPLATE'!AE6),ISNUMBER('[12]WebFIRE TEMPLATE'!AE7),ISNUMBER('[12]WebFIRE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IF(OR(ISNUMBER('[12]WebFIRE TEMPLATE'!AE6),ISNUMBER('[12]WebFIRE TEMPLATE'!AE7),ISNUMBER('[12]WebFIRE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IF(OR(ISNUMBER('[12]WebFIRE TEMPLATE'!AE6),ISNUMBER('[12]WebFIRE TEMPLATE'!AE7),ISNUMBER('[12]WebFIRE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IF(OR(ISNUMBER('[12]WebFIRE TEMPLATE'!AE6),ISNUMBER('[12]WebFIRE TEMPLATE'!AE7),ISNUMBER('[12]WebFIRE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IF(OR(ISNUMBER('[12]WebFIRE TEMPLATE'!AE6),ISNUMBER('[12]WebFIRE TEMPLATE'!AE7),ISNUMBER('[12]WebFIRE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IF(OR(ISNUMBER('[12]WebFIRE TEMPLATE'!AE6),ISNUMBER('[12]WebFIRE TEMPLATE'!AE7),ISNUMBER('[12]WebFIRE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IF(OR(ISNUMBER('[12]WebFIRE TEMPLATE'!AE6),ISNUMBER('[12]WebFIRE TEMPLATE'!AE7),ISNUMBER('[12]WebFIRE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IF(OR(ISNUMBER('[12]WebFIRE TEMPLATE'!AE6),ISNUMBER('[12]WebFIRE TEMPLATE'!AE7),ISNUMBER('[12]WebFIRE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IF(OR(ISNUMBER('[12]WebFIRE TEMPLATE'!AE6),ISNUMBER('[12]WebFIRE TEMPLATE'!AE7),ISNUMBER('[12]WebFIRE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IF(OR(ISNUMBER('[12]WebFIRE TEMPLATE'!AE6),ISNUMBER('[12]WebFIRE TEMPLATE'!AE7),ISNUMBER('[12]WebFIRE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IF(OR(ISNUMBER('[12]WebFIRE TEMPLATE'!AE6),ISNUMBER('[12]WebFIRE TEMPLATE'!AE7),ISNUMBER('[12]WebFIRE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IF(OR(ISNUMBER('[12]WebFIRE TEMPLATE'!AE6),ISNUMBER('[12]WebFIRE TEMPLATE'!AE7),ISNUMBER('[12]WebFIRE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IF(OR(ISNUMBER('[12]WebFIRE TEMPLATE'!AE6),ISNUMBER('[12]WebFIRE TEMPLATE'!AE7),ISNUMBER('[12]WebFIRE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IF(OR(ISNUMBER('[12]WebFIRE TEMPLATE'!AE6),ISNUMBER('[12]WebFIRE TEMPLATE'!AE7),ISNUMBER('[12]WebFIRE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IF(OR(ISNUMBER('[12]WebFIRE TEMPLATE'!AE6),ISNUMBER('[12]WebFIRE TEMPLATE'!AE7),ISNUMBER('[12]WebFIRE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IF(OR(ISNUMBER('[12]WebFIRE TEMPLATE'!AE6),ISNUMBER('[12]WebFIRE TEMPLATE'!AE7),ISNUMBER('[12]WebFIRE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IF(OR(ISNUMBER('[12]WebFIRE TEMPLATE'!AE6),ISNUMBER('[12]WebFIRE TEMPLATE'!AE7),ISNUMBER('[12]WebFIRE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IF(OR(ISNUMBER('[12]WebFIRE TEMPLATE'!AE6),ISNUMBER('[12]WebFIRE TEMPLATE'!AE7),ISNUMBER('[12]WebFIRE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IF(OR(ISNUMBER('[12]WebFIRE TEMPLATE'!AE6),ISNUMBER('[12]WebFIRE TEMPLATE'!AE7),ISNUMBER('[12]WebFIRE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IF(OR(ISNUMBER('[12]WebFIRE TEMPLATE'!AE6),ISNUMBER('[12]WebFIRE TEMPLATE'!AE7),ISNUMBER('[12]WebFIRE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IF(OR(ISNUMBER('[12]WebFIRE TEMPLATE'!AE6),ISNUMBER('[12]WebFIRE TEMPLATE'!AE7),ISNUMBER('[12]WebFIRE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IF(OR(ISNUMBER('[12]WebFIRE TEMPLATE'!AE6),ISNUMBER('[12]WebFIRE TEMPLATE'!AE7),ISNUMBER('[12]WebFIRE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IF(OR(ISNUMBER('[12]WebFIRE TEMPLATE'!AE6),ISNUMBER('[12]WebFIRE TEMPLATE'!AE7),ISNUMBER('[12]WebFIRE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IF(OR(ISNUMBER('[12]WebFIRE TEMPLATE'!AE6),ISNUMBER('[12]WebFIRE TEMPLATE'!AE7),ISNUMBER('[12]WebFIRE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IF(OR(ISNUMBER('[12]WebFIRE TEMPLATE'!AE6),ISNUMBER('[12]WebFIRE TEMPLATE'!AE7),ISNUMBER('[12]WebFIRE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IF(OR(ISNUMBER('[12]WebFIRE TEMPLATE'!AE6),ISNUMBER('[12]WebFIRE TEMPLATE'!AE7),ISNUMBER('[12]WebFIRE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IF(OR(ISNUMBER('[12]WebFIRE TEMPLATE'!AE6),ISNUMBER('[12]WebFIRE TEMPLATE'!AE7),ISNUMBER('[12]WebFIRE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IF(OR(ISNUMBER('[12]WebFIRE TEMPLATE'!AE6),ISNUMBER('[12]WebFIRE TEMPLATE'!AE7),ISNUMBER('[12]WebFIRE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IF(OR(ISNUMBER('[12]WebFIRE TEMPLATE'!AE6),ISNUMBER('[12]WebFIRE TEMPLATE'!AE7),ISNUMBER('[12]WebFIRE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IF(OR(ISNUMBER('[12]WebFIRE TEMPLATE'!AE6),ISNUMBER('[12]WebFIRE TEMPLATE'!AE7),ISNUMBER('[12]WebFIRE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IF(OR(ISNUMBER('[12]WebFIRE TEMPLATE'!AE6),ISNUMBER('[12]WebFIRE TEMPLATE'!AE7),ISNUMBER('[12]WebFIRE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7"/>
      <c r="P67" s="5" t="str">
        <f>IF(OR(ISNUMBER('[12]WebFIRE TEMPLATE'!AE6),ISNUMBER('[12]WebFIRE TEMPLATE'!AE7),ISNUMBER('[12]WebFIRE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49" t="s">
        <v>12</v>
      </c>
      <c r="C68" s="37">
        <v>12</v>
      </c>
      <c r="D68" s="37">
        <v>0</v>
      </c>
      <c r="E68" s="38"/>
      <c r="F68" s="39">
        <f t="shared" si="8"/>
        <v>12</v>
      </c>
      <c r="G68" s="53" t="s">
        <v>97</v>
      </c>
      <c r="H68" s="54"/>
      <c r="I68" s="39">
        <v>4</v>
      </c>
      <c r="J68" s="39">
        <v>12</v>
      </c>
      <c r="K68" s="39">
        <v>-12</v>
      </c>
      <c r="L68" s="38"/>
      <c r="M68" s="39">
        <f t="shared" si="7"/>
        <v>0</v>
      </c>
      <c r="N68" s="55"/>
      <c r="P68" s="5" t="str">
        <f>IF(OR(ISNUMBER('[12]WebFIRE TEMPLATE'!AE6),ISNUMBER('[12]WebFIRE TEMPLATE'!AE7),ISNUMBER('[12]WebFIRE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IF(OR(ISNUMBER('[12]WebFIRE TEMPLATE'!AE6),ISNUMBER('[12]WebFIRE TEMPLATE'!AE7),ISNUMBER('[12]WebFIRE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IF(OR(ISNUMBER('[12]WebFIRE TEMPLATE'!AE6),ISNUMBER('[12]WebFIRE TEMPLATE'!AE7),ISNUMBER('[12]WebFIRE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IF(OR(ISNUMBER('[12]WebFIRE TEMPLATE'!AE6),ISNUMBER('[12]WebFIRE TEMPLATE'!AE7),ISNUMBER('[12]WebFIRE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c r="P72" s="5" t="str">
        <f>IF(OR(ISNUMBER('[12]WebFIRE TEMPLATE'!AE6),ISNUMBER('[12]WebFIRE TEMPLATE'!AE7),ISNUMBER('[12]WebFIRE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IF(OR(ISNUMBER('[12]WebFIRE TEMPLATE'!AE6),ISNUMBER('[12]WebFIRE TEMPLATE'!AE7),ISNUMBER('[12]WebFIRE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IF(OR(ISNUMBER('[12]WebFIRE TEMPLATE'!AE6),ISNUMBER('[12]WebFIRE TEMPLATE'!AE7),ISNUMBER('[12]WebFIRE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IF(OR(ISNUMBER('[12]WebFIRE TEMPLATE'!AE6),ISNUMBER('[12]WebFIRE TEMPLATE'!AE7),ISNUMBER('[12]WebFIRE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IF(OR(ISNUMBER('[12]WebFIRE TEMPLATE'!AE6),ISNUMBER('[12]WebFIRE TEMPLATE'!AE7),ISNUMBER('[12]WebFIRE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IF(OR(ISNUMBER('[12]WebFIRE TEMPLATE'!AE6),ISNUMBER('[12]WebFIRE TEMPLATE'!AE7),ISNUMBER('[12]WebFIRE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156</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46</v>
      </c>
      <c r="F87" s="2">
        <f>IF(AND(B63="",B64="",B66="",B67="",B68="",B69="",B70="",B71="",B72="",B73=""),0,SUM(F81,F83))</f>
        <v>162</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46</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203</v>
      </c>
      <c r="C1" s="206"/>
      <c r="D1" s="206"/>
      <c r="E1" s="206"/>
      <c r="F1" s="206"/>
      <c r="G1" s="206"/>
    </row>
    <row r="2" spans="1:19" x14ac:dyDescent="0.25">
      <c r="A2" s="1" t="s">
        <v>2</v>
      </c>
      <c r="B2" s="205" t="s">
        <v>204</v>
      </c>
      <c r="C2" s="206"/>
      <c r="D2" s="206"/>
      <c r="E2" s="206"/>
      <c r="F2" s="206"/>
      <c r="G2" s="206"/>
    </row>
    <row r="3" spans="1:19" x14ac:dyDescent="0.25">
      <c r="A3" s="1" t="s">
        <v>4</v>
      </c>
      <c r="B3" s="205">
        <v>30603404</v>
      </c>
      <c r="C3" s="206"/>
      <c r="D3" s="206"/>
      <c r="E3" s="206"/>
      <c r="F3" s="206"/>
      <c r="G3" s="206"/>
      <c r="N3" s="80" t="s">
        <v>205</v>
      </c>
    </row>
    <row r="4" spans="1:19" ht="42.75" x14ac:dyDescent="0.25">
      <c r="A4" s="8" t="s">
        <v>6</v>
      </c>
      <c r="B4" s="207" t="s">
        <v>7</v>
      </c>
      <c r="C4" s="208"/>
      <c r="D4" s="208"/>
      <c r="E4" s="208"/>
      <c r="F4" s="208"/>
      <c r="G4" s="209"/>
      <c r="N4" s="9" t="s">
        <v>206</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44</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47"/>
      <c r="P12" s="32" t="str">
        <f>IF(OR(ISNUMBER('[13]WebFIRE TEMPLATE'!AE6),ISNUMBER('[13]WebFIRE TEMPLATE'!AE7),ISNUMBER('[13]WebFIRE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IF(OR(ISNUMBER('[13]WebFIRE TEMPLATE'!AE6),ISNUMBER('[13]WebFIRE TEMPLATE'!AE7),ISNUMBER('[13]WebFIRE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IF(OR(ISNUMBER('[13]WebFIRE TEMPLATE'!AE6),ISNUMBER('[13]WebFIRE TEMPLATE'!AE7),ISNUMBER('[13]WebFIRE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49"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47"/>
      <c r="P15" s="32" t="str">
        <f>IF(OR(ISNUMBER('[13]WebFIRE TEMPLATE'!AE6),ISNUMBER('[13]WebFIRE TEMPLATE'!AE7),ISNUMBER('[13]WebFIRE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IF(OR(ISNUMBER('[13]WebFIRE TEMPLATE'!AE6),ISNUMBER('[13]WebFIRE TEMPLATE'!AE7),ISNUMBER('[13]WebFIRE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IF(OR(ISNUMBER('[13]WebFIRE TEMPLATE'!AE6),ISNUMBER('[13]WebFIRE TEMPLATE'!AE7),ISNUMBER('[13]WebFIRE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IF(OR(ISNUMBER('[13]WebFIRE TEMPLATE'!AE6),ISNUMBER('[13]WebFIRE TEMPLATE'!AE7),ISNUMBER('[13]WebFIRE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IF(OR(ISNUMBER('[13]WebFIRE TEMPLATE'!AE6),ISNUMBER('[13]WebFIRE TEMPLATE'!AE7),ISNUMBER('[13]WebFIRE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IF(OR(ISNUMBER('[13]WebFIRE TEMPLATE'!AE6),ISNUMBER('[13]WebFIRE TEMPLATE'!AE7),ISNUMBER('[13]WebFIRE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IF(OR(ISNUMBER('[13]WebFIRE TEMPLATE'!AE6),ISNUMBER('[13]WebFIRE TEMPLATE'!AE7),ISNUMBER('[13]WebFIRE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IF(OR(ISNUMBER('[13]WebFIRE TEMPLATE'!AE6),ISNUMBER('[13]WebFIRE TEMPLATE'!AE7),ISNUMBER('[13]WebFIRE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IF(OR(ISNUMBER('[13]WebFIRE TEMPLATE'!AE6),ISNUMBER('[13]WebFIRE TEMPLATE'!AE7),ISNUMBER('[13]WebFIRE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49" t="s">
        <v>13</v>
      </c>
      <c r="C24" s="39">
        <v>9</v>
      </c>
      <c r="D24" s="39">
        <v>0</v>
      </c>
      <c r="E24" s="39"/>
      <c r="F24" s="39">
        <f t="shared" ref="F24" si="1">IF(B24="Yes",C24,D24)</f>
        <v>0</v>
      </c>
      <c r="G24" s="24" t="s">
        <v>40</v>
      </c>
      <c r="H24" s="36"/>
      <c r="I24" s="41">
        <v>3</v>
      </c>
      <c r="J24" s="41">
        <v>9</v>
      </c>
      <c r="K24" s="41">
        <v>-9</v>
      </c>
      <c r="L24" s="42"/>
      <c r="M24" s="41">
        <f>IF(F24=0,IF(OR(H24="No",H24=""),0,IF(AND(F24=0,H24="Yes"),I24+J24,0)),IF(AND(F24=C24,H24="Yes"),I24,IF(H24="No",K24,0)))</f>
        <v>0</v>
      </c>
      <c r="N24" s="47"/>
      <c r="P24" s="34" t="str">
        <f>IF(OR(ISNUMBER('[13]WebFIRE TEMPLATE'!AE6),ISNUMBER('[13]WebFIRE TEMPLATE'!AE7),ISNUMBER('[13]WebFIRE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IF(OR(ISNUMBER('[13]WebFIRE TEMPLATE'!AE6),ISNUMBER('[13]WebFIRE TEMPLATE'!AE7),ISNUMBER('[13]WebFIRE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IF(OR(ISNUMBER('[13]WebFIRE TEMPLATE'!AE6),ISNUMBER('[13]WebFIRE TEMPLATE'!AE7),ISNUMBER('[13]WebFIRE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IF(OR(ISNUMBER('[13]WebFIRE TEMPLATE'!AE6),ISNUMBER('[13]WebFIRE TEMPLATE'!AE7),ISNUMBER('[13]WebFIRE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IF(OR(ISNUMBER('[13]WebFIRE TEMPLATE'!AE6),ISNUMBER('[13]WebFIRE TEMPLATE'!AE7),ISNUMBER('[13]WebFIRE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IF(OR(ISNUMBER('[13]WebFIRE TEMPLATE'!AE6),ISNUMBER('[13]WebFIRE TEMPLATE'!AE7),ISNUMBER('[13]WebFIRE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IF(OR(ISNUMBER('[13]WebFIRE TEMPLATE'!AE6),ISNUMBER('[13]WebFIRE TEMPLATE'!AE7),ISNUMBER('[13]WebFIRE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IF(OR(ISNUMBER('[13]WebFIRE TEMPLATE'!AE6),ISNUMBER('[13]WebFIRE TEMPLATE'!AE7),ISNUMBER('[13]WebFIRE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IF(OR(ISNUMBER('[13]WebFIRE TEMPLATE'!AE6),ISNUMBER('[13]WebFIRE TEMPLATE'!AE7),ISNUMBER('[13]WebFIRE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IF(OR(ISNUMBER('[13]WebFIRE TEMPLATE'!AE6),ISNUMBER('[13]WebFIRE TEMPLATE'!AE7),ISNUMBER('[13]WebFIRE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IF(OR(ISNUMBER('[13]WebFIRE TEMPLATE'!AE6),ISNUMBER('[13]WebFIRE TEMPLATE'!AE7),ISNUMBER('[13]WebFIRE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IF(OR(ISNUMBER('[13]WebFIRE TEMPLATE'!AE6),ISNUMBER('[13]WebFIRE TEMPLATE'!AE7),ISNUMBER('[13]WebFIRE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IF(OR(ISNUMBER('[13]WebFIRE TEMPLATE'!AE6),ISNUMBER('[13]WebFIRE TEMPLATE'!AE7),ISNUMBER('[13]WebFIRE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IF(OR(ISNUMBER('[13]WebFIRE TEMPLATE'!AE6),ISNUMBER('[13]WebFIRE TEMPLATE'!AE7),ISNUMBER('[13]WebFIRE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IF(OR(ISNUMBER('[13]WebFIRE TEMPLATE'!AE6),ISNUMBER('[13]WebFIRE TEMPLATE'!AE7),ISNUMBER('[13]WebFIRE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IF(OR(ISNUMBER('[13]WebFIRE TEMPLATE'!AE6),ISNUMBER('[13]WebFIRE TEMPLATE'!AE7),ISNUMBER('[13]WebFIRE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IF(OR(ISNUMBER('[13]WebFIRE TEMPLATE'!AE6),ISNUMBER('[13]WebFIRE TEMPLATE'!AE7),ISNUMBER('[13]WebFIRE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IF(OR(ISNUMBER('[13]WebFIRE TEMPLATE'!AE6),ISNUMBER('[13]WebFIRE TEMPLATE'!AE7),ISNUMBER('[13]WebFIRE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IF(OR(ISNUMBER('[13]WebFIRE TEMPLATE'!AE6),ISNUMBER('[13]WebFIRE TEMPLATE'!AE7),ISNUMBER('[13]WebFIRE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IF(OR(ISNUMBER('[13]WebFIRE TEMPLATE'!AE6),ISNUMBER('[13]WebFIRE TEMPLATE'!AE7),ISNUMBER('[13]WebFIRE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IF(OR(ISNUMBER('[13]WebFIRE TEMPLATE'!AE6),ISNUMBER('[13]WebFIRE TEMPLATE'!AE7),ISNUMBER('[13]WebFIRE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IF(OR(ISNUMBER('[13]WebFIRE TEMPLATE'!AE6),ISNUMBER('[13]WebFIRE TEMPLATE'!AE7),ISNUMBER('[13]WebFIRE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IF(OR(ISNUMBER('[13]WebFIRE TEMPLATE'!AE6),ISNUMBER('[13]WebFIRE TEMPLATE'!AE7),ISNUMBER('[13]WebFIRE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IF(OR(ISNUMBER('[13]WebFIRE TEMPLATE'!AE6),ISNUMBER('[13]WebFIRE TEMPLATE'!AE7),ISNUMBER('[13]WebFIRE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IF(OR(ISNUMBER('[13]WebFIRE TEMPLATE'!AE6),ISNUMBER('[13]WebFIRE TEMPLATE'!AE7),ISNUMBER('[13]WebFIRE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IF(OR(ISNUMBER('[13]WebFIRE TEMPLATE'!AE6),ISNUMBER('[13]WebFIRE TEMPLATE'!AE7),ISNUMBER('[13]WebFIRE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IF(OR(ISNUMBER('[13]WebFIRE TEMPLATE'!AE6),ISNUMBER('[13]WebFIRE TEMPLATE'!AE7),ISNUMBER('[13]WebFIRE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IF(OR(ISNUMBER('[13]WebFIRE TEMPLATE'!AE6),ISNUMBER('[13]WebFIRE TEMPLATE'!AE7),ISNUMBER('[13]WebFIRE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IF(OR(ISNUMBER('[13]WebFIRE TEMPLATE'!AE6),ISNUMBER('[13]WebFIRE TEMPLATE'!AE7),ISNUMBER('[13]WebFIRE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IF(OR(ISNUMBER('[13]WebFIRE TEMPLATE'!AE6),ISNUMBER('[13]WebFIRE TEMPLATE'!AE7),ISNUMBER('[13]WebFIRE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IF(OR(ISNUMBER('[13]WebFIRE TEMPLATE'!AE6),ISNUMBER('[13]WebFIRE TEMPLATE'!AE7),ISNUMBER('[13]WebFIRE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IF(OR(ISNUMBER('[13]WebFIRE TEMPLATE'!AE6),ISNUMBER('[13]WebFIRE TEMPLATE'!AE7),ISNUMBER('[13]WebFIRE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IF(OR(ISNUMBER('[13]WebFIRE TEMPLATE'!AE6),ISNUMBER('[13]WebFIRE TEMPLATE'!AE7),ISNUMBER('[13]WebFIRE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IF(OR(ISNUMBER('[13]WebFIRE TEMPLATE'!AE6),ISNUMBER('[13]WebFIRE TEMPLATE'!AE7),ISNUMBER('[13]WebFIRE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IF(OR(ISNUMBER('[13]WebFIRE TEMPLATE'!AE6),ISNUMBER('[13]WebFIRE TEMPLATE'!AE7),ISNUMBER('[13]WebFIRE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IF(OR(ISNUMBER('[13]WebFIRE TEMPLATE'!AE6),ISNUMBER('[13]WebFIRE TEMPLATE'!AE7),ISNUMBER('[13]WebFIRE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IF(OR(ISNUMBER('[13]WebFIRE TEMPLATE'!AE6),ISNUMBER('[13]WebFIRE TEMPLATE'!AE7),ISNUMBER('[13]WebFIRE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IF(OR(ISNUMBER('[13]WebFIRE TEMPLATE'!AE6),ISNUMBER('[13]WebFIRE TEMPLATE'!AE7),ISNUMBER('[13]WebFIRE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ht="57" x14ac:dyDescent="0.25">
      <c r="A66" s="35" t="s">
        <v>91</v>
      </c>
      <c r="B66" s="49" t="s">
        <v>13</v>
      </c>
      <c r="C66" s="37">
        <v>9</v>
      </c>
      <c r="D66" s="37">
        <v>0</v>
      </c>
      <c r="E66" s="38"/>
      <c r="F66" s="39">
        <f t="shared" ref="F66:F70" si="8">IF(B66="Yes",C66,D66)</f>
        <v>0</v>
      </c>
      <c r="G66" s="35" t="s">
        <v>92</v>
      </c>
      <c r="H66" s="54"/>
      <c r="I66" s="39">
        <v>3</v>
      </c>
      <c r="J66" s="39">
        <v>9</v>
      </c>
      <c r="K66" s="39">
        <v>-9</v>
      </c>
      <c r="L66" s="39">
        <v>0</v>
      </c>
      <c r="M66" s="39">
        <f t="shared" si="7"/>
        <v>0</v>
      </c>
      <c r="N66" s="55" t="s">
        <v>276</v>
      </c>
      <c r="P66" s="5" t="str">
        <f>IF(OR(ISNUMBER('[13]WebFIRE TEMPLATE'!AE6),ISNUMBER('[13]WebFIRE TEMPLATE'!AE7),ISNUMBER('[13]WebFIRE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3" t="s">
        <v>93</v>
      </c>
      <c r="B67" s="36" t="s">
        <v>13</v>
      </c>
      <c r="C67" s="37">
        <v>12</v>
      </c>
      <c r="D67" s="37">
        <v>0</v>
      </c>
      <c r="E67" s="38"/>
      <c r="F67" s="39">
        <f t="shared" si="8"/>
        <v>0</v>
      </c>
      <c r="G67" s="53" t="s">
        <v>94</v>
      </c>
      <c r="H67" s="54"/>
      <c r="I67" s="39">
        <v>4</v>
      </c>
      <c r="J67" s="39">
        <v>12</v>
      </c>
      <c r="K67" s="39">
        <v>-12</v>
      </c>
      <c r="L67" s="38"/>
      <c r="M67" s="39">
        <f t="shared" si="7"/>
        <v>0</v>
      </c>
      <c r="N67" s="55" t="s">
        <v>207</v>
      </c>
      <c r="P67" s="5" t="str">
        <f>IF(OR(ISNUMBER('[13]WebFIRE TEMPLATE'!AE6),ISNUMBER('[13]WebFIRE TEMPLATE'!AE7),ISNUMBER('[13]WebFIRE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IF(OR(ISNUMBER('[13]WebFIRE TEMPLATE'!AE6),ISNUMBER('[13]WebFIRE TEMPLATE'!AE7),ISNUMBER('[13]WebFIRE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IF(OR(ISNUMBER('[13]WebFIRE TEMPLATE'!AE6),ISNUMBER('[13]WebFIRE TEMPLATE'!AE7),ISNUMBER('[13]WebFIRE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IF(OR(ISNUMBER('[13]WebFIRE TEMPLATE'!AE6),ISNUMBER('[13]WebFIRE TEMPLATE'!AE7),ISNUMBER('[13]WebFIRE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IF(OR(ISNUMBER('[13]WebFIRE TEMPLATE'!AE6),ISNUMBER('[13]WebFIRE TEMPLATE'!AE7),ISNUMBER('[13]WebFIRE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t="s">
        <v>208</v>
      </c>
      <c r="P72" s="5" t="str">
        <f>IF(OR(ISNUMBER('[13]WebFIRE TEMPLATE'!AE6),ISNUMBER('[13]WebFIRE TEMPLATE'!AE7),ISNUMBER('[13]WebFIRE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IF(OR(ISNUMBER('[13]WebFIRE TEMPLATE'!AE6),ISNUMBER('[13]WebFIRE TEMPLATE'!AE7),ISNUMBER('[13]WebFIRE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IF(OR(ISNUMBER('[13]WebFIRE TEMPLATE'!AE6),ISNUMBER('[13]WebFIRE TEMPLATE'!AE7),ISNUMBER('[13]WebFIRE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IF(OR(ISNUMBER('[13]WebFIRE TEMPLATE'!AE6),ISNUMBER('[13]WebFIRE TEMPLATE'!AE7),ISNUMBER('[13]WebFIRE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IF(OR(ISNUMBER('[13]WebFIRE TEMPLATE'!AE6),ISNUMBER('[13]WebFIRE TEMPLATE'!AE7),ISNUMBER('[13]WebFIRE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IF(OR(ISNUMBER('[13]WebFIRE TEMPLATE'!AE6),ISNUMBER('[13]WebFIRE TEMPLATE'!AE7),ISNUMBER('[13]WebFIRE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144</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44</v>
      </c>
      <c r="F87" s="2">
        <f>IF(AND(B63="",B64="",B66="",B67="",B68="",B69="",B70="",B71="",B72="",B73=""),0,SUM(F81,F83))</f>
        <v>150</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44</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6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39" t="s">
        <v>195</v>
      </c>
      <c r="C1" s="240"/>
      <c r="D1" s="240"/>
      <c r="E1" s="240"/>
      <c r="F1" s="240"/>
      <c r="G1" s="240"/>
    </row>
    <row r="2" spans="1:19" x14ac:dyDescent="0.25">
      <c r="A2" s="1" t="s">
        <v>2</v>
      </c>
      <c r="B2" s="205" t="s">
        <v>140</v>
      </c>
      <c r="C2" s="206"/>
      <c r="D2" s="206"/>
      <c r="E2" s="206"/>
      <c r="F2" s="206"/>
      <c r="G2" s="206"/>
    </row>
    <row r="3" spans="1:19" x14ac:dyDescent="0.25">
      <c r="A3" s="1" t="s">
        <v>4</v>
      </c>
      <c r="B3" s="241">
        <v>30601602</v>
      </c>
      <c r="C3" s="242"/>
      <c r="D3" s="242"/>
      <c r="E3" s="242"/>
      <c r="F3" s="242"/>
      <c r="G3" s="243"/>
      <c r="N3" s="7" t="s">
        <v>196</v>
      </c>
    </row>
    <row r="4" spans="1:19" x14ac:dyDescent="0.25">
      <c r="A4" s="81" t="s">
        <v>6</v>
      </c>
      <c r="B4" s="229" t="s">
        <v>197</v>
      </c>
      <c r="C4" s="244"/>
      <c r="D4" s="244"/>
      <c r="E4" s="244"/>
      <c r="F4" s="244"/>
      <c r="G4" s="245"/>
      <c r="N4" s="82" t="s">
        <v>198</v>
      </c>
    </row>
    <row r="5" spans="1:19" x14ac:dyDescent="0.25">
      <c r="A5" s="83" t="s">
        <v>9</v>
      </c>
      <c r="B5" s="246" t="s">
        <v>10</v>
      </c>
      <c r="C5" s="247"/>
      <c r="D5" s="247"/>
      <c r="E5" s="247"/>
      <c r="F5" s="247"/>
      <c r="G5" s="248"/>
    </row>
    <row r="7" spans="1:19" ht="23.25" x14ac:dyDescent="0.25">
      <c r="A7" s="203" t="s">
        <v>11</v>
      </c>
      <c r="B7" s="204"/>
      <c r="C7" s="204"/>
      <c r="D7" s="204"/>
      <c r="E7" s="204"/>
      <c r="F7" s="204"/>
      <c r="G7" s="204"/>
      <c r="H7" s="11">
        <f>IF(AND(H92=0,H93=0),0,IF(AND(H92&gt;0,H93&gt;0),((H92+H93)/2),IF(H93&gt;0,H93,H92)))</f>
        <v>49</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IF(OR(ISNUMBER('[14]WebFIRE TEMPLATE'!AE6),ISNUMBER('[14]WebFIRE TEMPLATE'!AE7),ISNUMBER('[14]WebFIRE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IF(OR(ISNUMBER('[14]WebFIRE TEMPLATE'!AE6),ISNUMBER('[14]WebFIRE TEMPLATE'!AE7),ISNUMBER('[14]WebFIRE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49"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IF(OR(ISNUMBER('[14]WebFIRE TEMPLATE'!AE6),ISNUMBER('[14]WebFIRE TEMPLATE'!AE7),ISNUMBER('[14]WebFIRE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IF(OR(ISNUMBER('[14]WebFIRE TEMPLATE'!AE6),ISNUMBER('[14]WebFIRE TEMPLATE'!AE7),ISNUMBER('[14]WebFIRE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IF(OR(ISNUMBER('[14]WebFIRE TEMPLATE'!AE6),ISNUMBER('[14]WebFIRE TEMPLATE'!AE7),ISNUMBER('[14]WebFIRE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IF(OR(ISNUMBER('[14]WebFIRE TEMPLATE'!AE6),ISNUMBER('[14]WebFIRE TEMPLATE'!AE7),ISNUMBER('[14]WebFIRE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IF(OR(ISNUMBER('[14]WebFIRE TEMPLATE'!AE6),ISNUMBER('[14]WebFIRE TEMPLATE'!AE7),ISNUMBER('[14]WebFIRE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199</v>
      </c>
      <c r="P19" s="34" t="str">
        <f>IF(OR(ISNUMBER('[14]WebFIRE TEMPLATE'!AE6),ISNUMBER('[14]WebFIRE TEMPLATE'!AE7),ISNUMBER('[14]WebFIRE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IF(OR(ISNUMBER('[14]WebFIRE TEMPLATE'!AE6),ISNUMBER('[14]WebFIRE TEMPLATE'!AE7),ISNUMBER('[14]WebFIRE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IF(OR(ISNUMBER('[14]WebFIRE TEMPLATE'!AE6),ISNUMBER('[14]WebFIRE TEMPLATE'!AE7),ISNUMBER('[14]WebFIRE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IF(OR(ISNUMBER('[14]WebFIRE TEMPLATE'!AE6),ISNUMBER('[14]WebFIRE TEMPLATE'!AE7),ISNUMBER('[14]WebFIRE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IF(OR(ISNUMBER('[14]WebFIRE TEMPLATE'!AE6),ISNUMBER('[14]WebFIRE TEMPLATE'!AE7),ISNUMBER('[14]WebFIRE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47" t="s">
        <v>277</v>
      </c>
      <c r="P24" s="34" t="str">
        <f>IF(OR(ISNUMBER('[14]WebFIRE TEMPLATE'!AE6),ISNUMBER('[14]WebFIRE TEMPLATE'!AE7),ISNUMBER('[14]WebFIRE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36"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IF(OR(ISNUMBER('[14]WebFIRE TEMPLATE'!AE6),ISNUMBER('[14]WebFIRE TEMPLATE'!AE7),ISNUMBER('[14]WebFIRE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IF(OR(ISNUMBER('[14]WebFIRE TEMPLATE'!AE6),ISNUMBER('[14]WebFIRE TEMPLATE'!AE7),ISNUMBER('[14]WebFIRE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IF(OR(ISNUMBER('[14]WebFIRE TEMPLATE'!AE6),ISNUMBER('[14]WebFIRE TEMPLATE'!AE7),ISNUMBER('[14]WebFIRE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IF(OR(ISNUMBER('[14]WebFIRE TEMPLATE'!AE6),ISNUMBER('[14]WebFIRE TEMPLATE'!AE7),ISNUMBER('[14]WebFIRE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IF(OR(ISNUMBER('[14]WebFIRE TEMPLATE'!AE6),ISNUMBER('[14]WebFIRE TEMPLATE'!AE7),ISNUMBER('[14]WebFIRE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IF(OR(ISNUMBER('[14]WebFIRE TEMPLATE'!AE6),ISNUMBER('[14]WebFIRE TEMPLATE'!AE7),ISNUMBER('[14]WebFIRE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IF(OR(ISNUMBER('[14]WebFIRE TEMPLATE'!AE6),ISNUMBER('[14]WebFIRE TEMPLATE'!AE7),ISNUMBER('[14]WebFIRE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IF(OR(ISNUMBER('[14]WebFIRE TEMPLATE'!AE6),ISNUMBER('[14]WebFIRE TEMPLATE'!AE7),ISNUMBER('[14]WebFIRE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IF(OR(ISNUMBER('[14]WebFIRE TEMPLATE'!AE6),ISNUMBER('[14]WebFIRE TEMPLATE'!AE7),ISNUMBER('[14]WebFIRE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IF(OR(ISNUMBER('[14]WebFIRE TEMPLATE'!AE6),ISNUMBER('[14]WebFIRE TEMPLATE'!AE7),ISNUMBER('[14]WebFIRE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IF(OR(ISNUMBER('[14]WebFIRE TEMPLATE'!AE6),ISNUMBER('[14]WebFIRE TEMPLATE'!AE7),ISNUMBER('[14]WebFIRE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IF(OR(ISNUMBER('[14]WebFIRE TEMPLATE'!AE6),ISNUMBER('[14]WebFIRE TEMPLATE'!AE7),ISNUMBER('[14]WebFIRE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IF(OR(ISNUMBER('[14]WebFIRE TEMPLATE'!AE6),ISNUMBER('[14]WebFIRE TEMPLATE'!AE7),ISNUMBER('[14]WebFIRE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IF(OR(ISNUMBER('[14]WebFIRE TEMPLATE'!AE6),ISNUMBER('[14]WebFIRE TEMPLATE'!AE7),ISNUMBER('[14]WebFIRE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IF(OR(ISNUMBER('[14]WebFIRE TEMPLATE'!AE6),ISNUMBER('[14]WebFIRE TEMPLATE'!AE7),ISNUMBER('[14]WebFIRE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IF(OR(ISNUMBER('[14]WebFIRE TEMPLATE'!AE6),ISNUMBER('[14]WebFIRE TEMPLATE'!AE7),ISNUMBER('[14]WebFIRE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IF(OR(ISNUMBER('[14]WebFIRE TEMPLATE'!AE6),ISNUMBER('[14]WebFIRE TEMPLATE'!AE7),ISNUMBER('[14]WebFIRE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IF(OR(ISNUMBER('[14]WebFIRE TEMPLATE'!AE6),ISNUMBER('[14]WebFIRE TEMPLATE'!AE7),ISNUMBER('[14]WebFIRE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IF(OR(ISNUMBER('[14]WebFIRE TEMPLATE'!AE6),ISNUMBER('[14]WebFIRE TEMPLATE'!AE7),ISNUMBER('[14]WebFIRE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IF(OR(ISNUMBER('[14]WebFIRE TEMPLATE'!AE6),ISNUMBER('[14]WebFIRE TEMPLATE'!AE7),ISNUMBER('[14]WebFIRE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IF(OR(ISNUMBER('[14]WebFIRE TEMPLATE'!AE6),ISNUMBER('[14]WebFIRE TEMPLATE'!AE7),ISNUMBER('[14]WebFIRE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IF(OR(ISNUMBER('[14]WebFIRE TEMPLATE'!AE6),ISNUMBER('[14]WebFIRE TEMPLATE'!AE7),ISNUMBER('[14]WebFIRE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IF(OR(ISNUMBER('[14]WebFIRE TEMPLATE'!AE6),ISNUMBER('[14]WebFIRE TEMPLATE'!AE7),ISNUMBER('[14]WebFIRE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IF(OR(ISNUMBER('[14]WebFIRE TEMPLATE'!AE6),ISNUMBER('[14]WebFIRE TEMPLATE'!AE7),ISNUMBER('[14]WebFIRE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IF(OR(ISNUMBER('[14]WebFIRE TEMPLATE'!AE6),ISNUMBER('[14]WebFIRE TEMPLATE'!AE7),ISNUMBER('[14]WebFIRE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IF(OR(ISNUMBER('[14]WebFIRE TEMPLATE'!AE6),ISNUMBER('[14]WebFIRE TEMPLATE'!AE7),ISNUMBER('[14]WebFIRE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IF(OR(ISNUMBER('[14]WebFIRE TEMPLATE'!AE6),ISNUMBER('[14]WebFIRE TEMPLATE'!AE7),ISNUMBER('[14]WebFIRE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IF(OR(ISNUMBER('[14]WebFIRE TEMPLATE'!AE6),ISNUMBER('[14]WebFIRE TEMPLATE'!AE7),ISNUMBER('[14]WebFIRE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IF(OR(ISNUMBER('[14]WebFIRE TEMPLATE'!AE6),ISNUMBER('[14]WebFIRE TEMPLATE'!AE7),ISNUMBER('[14]WebFIRE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IF(OR(ISNUMBER('[14]WebFIRE TEMPLATE'!AE6),ISNUMBER('[14]WebFIRE TEMPLATE'!AE7),ISNUMBER('[14]WebFIRE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IF(OR(ISNUMBER('[14]WebFIRE TEMPLATE'!AE6),ISNUMBER('[14]WebFIRE TEMPLATE'!AE7),ISNUMBER('[14]WebFIRE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IF(OR(ISNUMBER('[14]WebFIRE TEMPLATE'!AE6),ISNUMBER('[14]WebFIRE TEMPLATE'!AE7),ISNUMBER('[14]WebFIRE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IF(OR(ISNUMBER('[14]WebFIRE TEMPLATE'!AE6),ISNUMBER('[14]WebFIRE TEMPLATE'!AE7),ISNUMBER('[14]WebFIRE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IF(OR(ISNUMBER('[14]WebFIRE TEMPLATE'!AE6),ISNUMBER('[14]WebFIRE TEMPLATE'!AE7),ISNUMBER('[14]WebFIRE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IF(OR(ISNUMBER('[14]WebFIRE TEMPLATE'!AE6),ISNUMBER('[14]WebFIRE TEMPLATE'!AE7),ISNUMBER('[14]WebFIRE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IF(OR(ISNUMBER('[14]WebFIRE TEMPLATE'!AE6),ISNUMBER('[14]WebFIRE TEMPLATE'!AE7),ISNUMBER('[14]WebFIRE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IF(OR(ISNUMBER('[14]WebFIRE TEMPLATE'!AE6),ISNUMBER('[14]WebFIRE TEMPLATE'!AE7),ISNUMBER('[14]WebFIRE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49" t="s">
        <v>12</v>
      </c>
      <c r="C66" s="37">
        <v>9</v>
      </c>
      <c r="D66" s="37">
        <v>0</v>
      </c>
      <c r="E66" s="38"/>
      <c r="F66" s="39">
        <f t="shared" ref="F66:F70" si="8">IF(B66="Yes",C66,D66)</f>
        <v>9</v>
      </c>
      <c r="G66" s="35" t="s">
        <v>92</v>
      </c>
      <c r="H66" s="54"/>
      <c r="I66" s="39">
        <v>3</v>
      </c>
      <c r="J66" s="39">
        <v>9</v>
      </c>
      <c r="K66" s="39">
        <v>-9</v>
      </c>
      <c r="L66" s="39">
        <v>0</v>
      </c>
      <c r="M66" s="39">
        <f t="shared" si="7"/>
        <v>0</v>
      </c>
      <c r="N66" s="55" t="s">
        <v>200</v>
      </c>
      <c r="P66" s="5" t="str">
        <f>IF(OR(ISNUMBER('[14]WebFIRE TEMPLATE'!AE6),ISNUMBER('[14]WebFIRE TEMPLATE'!AE7),ISNUMBER('[14]WebFIRE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49" t="s">
        <v>12</v>
      </c>
      <c r="C67" s="37">
        <v>12</v>
      </c>
      <c r="D67" s="37">
        <v>0</v>
      </c>
      <c r="E67" s="38"/>
      <c r="F67" s="39">
        <f t="shared" si="8"/>
        <v>12</v>
      </c>
      <c r="G67" s="53" t="s">
        <v>94</v>
      </c>
      <c r="H67" s="54"/>
      <c r="I67" s="39">
        <v>4</v>
      </c>
      <c r="J67" s="39">
        <v>12</v>
      </c>
      <c r="K67" s="39">
        <v>-12</v>
      </c>
      <c r="L67" s="38"/>
      <c r="M67" s="39">
        <f t="shared" si="7"/>
        <v>0</v>
      </c>
      <c r="N67" s="57"/>
      <c r="P67" s="5" t="str">
        <f>IF(OR(ISNUMBER('[14]WebFIRE TEMPLATE'!AE6),ISNUMBER('[14]WebFIRE TEMPLATE'!AE7),ISNUMBER('[14]WebFIRE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49" t="s">
        <v>12</v>
      </c>
      <c r="C68" s="37">
        <v>12</v>
      </c>
      <c r="D68" s="37">
        <v>0</v>
      </c>
      <c r="E68" s="38"/>
      <c r="F68" s="39">
        <f t="shared" si="8"/>
        <v>12</v>
      </c>
      <c r="G68" s="53" t="s">
        <v>97</v>
      </c>
      <c r="H68" s="54"/>
      <c r="I68" s="39">
        <v>4</v>
      </c>
      <c r="J68" s="39">
        <v>12</v>
      </c>
      <c r="K68" s="39">
        <v>-12</v>
      </c>
      <c r="L68" s="38"/>
      <c r="M68" s="39">
        <f t="shared" si="7"/>
        <v>0</v>
      </c>
      <c r="N68" s="55"/>
      <c r="P68" s="5" t="str">
        <f>IF(OR(ISNUMBER('[14]WebFIRE TEMPLATE'!AE6),ISNUMBER('[14]WebFIRE TEMPLATE'!AE7),ISNUMBER('[14]WebFIRE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49" t="s">
        <v>12</v>
      </c>
      <c r="C69" s="37">
        <v>9</v>
      </c>
      <c r="D69" s="37">
        <v>0</v>
      </c>
      <c r="E69" s="38"/>
      <c r="F69" s="39">
        <f t="shared" si="8"/>
        <v>9</v>
      </c>
      <c r="G69" s="35" t="s">
        <v>99</v>
      </c>
      <c r="H69" s="54"/>
      <c r="I69" s="39">
        <v>3</v>
      </c>
      <c r="J69" s="39">
        <v>9</v>
      </c>
      <c r="K69" s="39">
        <v>-9</v>
      </c>
      <c r="L69" s="38"/>
      <c r="M69" s="39">
        <f t="shared" si="7"/>
        <v>0</v>
      </c>
      <c r="N69" s="55"/>
      <c r="P69" s="5" t="str">
        <f>IF(OR(ISNUMBER('[14]WebFIRE TEMPLATE'!AE6),ISNUMBER('[14]WebFIRE TEMPLATE'!AE7),ISNUMBER('[14]WebFIRE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49" t="s">
        <v>12</v>
      </c>
      <c r="C70" s="37">
        <v>24</v>
      </c>
      <c r="D70" s="37">
        <v>0</v>
      </c>
      <c r="E70" s="38"/>
      <c r="F70" s="39">
        <f t="shared" si="8"/>
        <v>24</v>
      </c>
      <c r="G70" s="35" t="s">
        <v>101</v>
      </c>
      <c r="H70" s="54"/>
      <c r="I70" s="39">
        <v>8</v>
      </c>
      <c r="J70" s="39">
        <v>24</v>
      </c>
      <c r="K70" s="39">
        <v>-120</v>
      </c>
      <c r="L70" s="38"/>
      <c r="M70" s="39">
        <f t="shared" si="7"/>
        <v>0</v>
      </c>
      <c r="N70" s="55" t="s">
        <v>201</v>
      </c>
      <c r="P70" s="5" t="str">
        <f>IF(OR(ISNUMBER('[14]WebFIRE TEMPLATE'!AE6),ISNUMBER('[14]WebFIRE TEMPLATE'!AE7),ISNUMBER('[14]WebFIRE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49"/>
      <c r="C71" s="37">
        <v>12</v>
      </c>
      <c r="D71" s="37">
        <v>0</v>
      </c>
      <c r="E71" s="37">
        <v>0</v>
      </c>
      <c r="F71" s="39">
        <f>IF(B71="Yes",C71,(IF(B71="No",D71,E71)))</f>
        <v>0</v>
      </c>
      <c r="G71" s="35" t="s">
        <v>103</v>
      </c>
      <c r="H71" s="54"/>
      <c r="I71" s="39">
        <v>4</v>
      </c>
      <c r="J71" s="39">
        <v>12</v>
      </c>
      <c r="K71" s="39">
        <v>-12</v>
      </c>
      <c r="L71" s="39">
        <v>0</v>
      </c>
      <c r="M71" s="39">
        <f t="shared" si="7"/>
        <v>0</v>
      </c>
      <c r="N71" s="55" t="s">
        <v>202</v>
      </c>
      <c r="P71" s="5" t="str">
        <f>IF(OR(ISNUMBER('[14]WebFIRE TEMPLATE'!AE6),ISNUMBER('[14]WebFIRE TEMPLATE'!AE7),ISNUMBER('[14]WebFIRE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104</v>
      </c>
      <c r="B72" s="49" t="s">
        <v>13</v>
      </c>
      <c r="C72" s="37">
        <v>15</v>
      </c>
      <c r="D72" s="37">
        <v>0</v>
      </c>
      <c r="E72" s="38"/>
      <c r="F72" s="39">
        <f t="shared" ref="F72:F73" si="9">IF(B72="Yes",C72,D72)</f>
        <v>0</v>
      </c>
      <c r="G72" s="35" t="s">
        <v>105</v>
      </c>
      <c r="H72" s="54"/>
      <c r="I72" s="39">
        <v>5</v>
      </c>
      <c r="J72" s="39">
        <v>15</v>
      </c>
      <c r="K72" s="39">
        <v>-15</v>
      </c>
      <c r="L72" s="38"/>
      <c r="M72" s="39">
        <f t="shared" si="7"/>
        <v>0</v>
      </c>
      <c r="N72" s="55"/>
      <c r="P72" s="5" t="str">
        <f>IF(OR(ISNUMBER('[14]WebFIRE TEMPLATE'!AE6),ISNUMBER('[14]WebFIRE TEMPLATE'!AE7),ISNUMBER('[14]WebFIRE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IF(OR(ISNUMBER('[14]WebFIRE TEMPLATE'!AE6),ISNUMBER('[14]WebFIRE TEMPLATE'!AE7),ISNUMBER('[14]WebFIRE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IF(OR(ISNUMBER('[14]WebFIRE TEMPLATE'!AE6),ISNUMBER('[14]WebFIRE TEMPLATE'!AE7),ISNUMBER('[14]WebFIRE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IF(OR(ISNUMBER('[14]WebFIRE TEMPLATE'!AE6),ISNUMBER('[14]WebFIRE TEMPLATE'!AE7),ISNUMBER('[14]WebFIRE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IF(OR(ISNUMBER('[14]WebFIRE TEMPLATE'!AE6),ISNUMBER('[14]WebFIRE TEMPLATE'!AE7),ISNUMBER('[14]WebFIRE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IF(OR(ISNUMBER('[14]WebFIRE TEMPLATE'!AE6),ISNUMBER('[14]WebFIRE TEMPLATE'!AE7),ISNUMBER('[14]WebFIRE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150</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49</v>
      </c>
      <c r="F87" s="2">
        <f>IF(AND(B63="",B64="",B66="",B67="",B68="",B69="",B70="",B71="",B72="",B73=""),0,SUM(F81,F83))</f>
        <v>165</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49</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61" activePane="bottomLeft" state="frozen"/>
      <selection pane="bottomLeft" activeCell="G12" sqref="G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188</v>
      </c>
      <c r="C1" s="206"/>
      <c r="D1" s="206"/>
      <c r="E1" s="206"/>
      <c r="F1" s="206"/>
      <c r="G1" s="206"/>
    </row>
    <row r="2" spans="1:19" x14ac:dyDescent="0.25">
      <c r="A2" s="1" t="s">
        <v>2</v>
      </c>
      <c r="B2" s="205" t="s">
        <v>189</v>
      </c>
      <c r="C2" s="206"/>
      <c r="D2" s="206"/>
      <c r="E2" s="206"/>
      <c r="F2" s="206"/>
      <c r="G2" s="206"/>
    </row>
    <row r="3" spans="1:19" x14ac:dyDescent="0.25">
      <c r="A3" s="1" t="s">
        <v>4</v>
      </c>
      <c r="B3" s="205">
        <v>30603404</v>
      </c>
      <c r="C3" s="206"/>
      <c r="D3" s="206"/>
      <c r="E3" s="206"/>
      <c r="F3" s="206"/>
      <c r="G3" s="206"/>
      <c r="N3" s="80" t="s">
        <v>190</v>
      </c>
    </row>
    <row r="4" spans="1:19" ht="28.5" x14ac:dyDescent="0.25">
      <c r="A4" s="8" t="s">
        <v>6</v>
      </c>
      <c r="B4" s="207" t="s">
        <v>7</v>
      </c>
      <c r="C4" s="208"/>
      <c r="D4" s="208"/>
      <c r="E4" s="208"/>
      <c r="F4" s="208"/>
      <c r="G4" s="209"/>
      <c r="N4" s="9" t="s">
        <v>191</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48</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47"/>
      <c r="P12" s="32" t="str">
        <f>IF(OR(ISNUMBER('[15]WebFIRE TEMPLATE'!AE6),ISNUMBER('[15]WebFIRE TEMPLATE'!AE7),ISNUMBER('[15]WebFIRE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IF(OR(ISNUMBER('[15]WebFIRE TEMPLATE'!AE6),ISNUMBER('[15]WebFIRE TEMPLATE'!AE7),ISNUMBER('[15]WebFIRE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IF(OR(ISNUMBER('[15]WebFIRE TEMPLATE'!AE6),ISNUMBER('[15]WebFIRE TEMPLATE'!AE7),ISNUMBER('[15]WebFIRE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47"/>
      <c r="P15" s="32" t="str">
        <f>IF(OR(ISNUMBER('[15]WebFIRE TEMPLATE'!AE6),ISNUMBER('[15]WebFIRE TEMPLATE'!AE7),ISNUMBER('[15]WebFIRE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IF(OR(ISNUMBER('[15]WebFIRE TEMPLATE'!AE6),ISNUMBER('[15]WebFIRE TEMPLATE'!AE7),ISNUMBER('[15]WebFIRE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IF(OR(ISNUMBER('[15]WebFIRE TEMPLATE'!AE6),ISNUMBER('[15]WebFIRE TEMPLATE'!AE7),ISNUMBER('[15]WebFIRE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IF(OR(ISNUMBER('[15]WebFIRE TEMPLATE'!AE6),ISNUMBER('[15]WebFIRE TEMPLATE'!AE7),ISNUMBER('[15]WebFIRE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IF(OR(ISNUMBER('[15]WebFIRE TEMPLATE'!AE6),ISNUMBER('[15]WebFIRE TEMPLATE'!AE7),ISNUMBER('[15]WebFIRE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IF(OR(ISNUMBER('[15]WebFIRE TEMPLATE'!AE6),ISNUMBER('[15]WebFIRE TEMPLATE'!AE7),ISNUMBER('[15]WebFIRE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IF(OR(ISNUMBER('[15]WebFIRE TEMPLATE'!AE6),ISNUMBER('[15]WebFIRE TEMPLATE'!AE7),ISNUMBER('[15]WebFIRE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IF(OR(ISNUMBER('[15]WebFIRE TEMPLATE'!AE6),ISNUMBER('[15]WebFIRE TEMPLATE'!AE7),ISNUMBER('[15]WebFIRE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IF(OR(ISNUMBER('[15]WebFIRE TEMPLATE'!AE6),ISNUMBER('[15]WebFIRE TEMPLATE'!AE7),ISNUMBER('[15]WebFIRE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55" t="s">
        <v>40</v>
      </c>
      <c r="H24" s="36"/>
      <c r="I24" s="41">
        <v>3</v>
      </c>
      <c r="J24" s="41">
        <v>9</v>
      </c>
      <c r="K24" s="41">
        <v>-9</v>
      </c>
      <c r="L24" s="42"/>
      <c r="M24" s="41">
        <f>IF(F24=0,IF(OR(H24="No",H24=""),0,IF(AND(F24=0,H24="Yes"),I24+J24,0)),IF(AND(F24=C24,H24="Yes"),I24,IF(H24="No",K24,0)))</f>
        <v>0</v>
      </c>
      <c r="N24" s="47" t="s">
        <v>192</v>
      </c>
      <c r="P24" s="34" t="str">
        <f>IF(OR(ISNUMBER('[15]WebFIRE TEMPLATE'!AE6),ISNUMBER('[15]WebFIRE TEMPLATE'!AE7),ISNUMBER('[15]WebFIRE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IF(OR(ISNUMBER('[15]WebFIRE TEMPLATE'!AE6),ISNUMBER('[15]WebFIRE TEMPLATE'!AE7),ISNUMBER('[15]WebFIRE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IF(OR(ISNUMBER('[15]WebFIRE TEMPLATE'!AE6),ISNUMBER('[15]WebFIRE TEMPLATE'!AE7),ISNUMBER('[15]WebFIRE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IF(OR(ISNUMBER('[15]WebFIRE TEMPLATE'!AE6),ISNUMBER('[15]WebFIRE TEMPLATE'!AE7),ISNUMBER('[15]WebFIRE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IF(OR(ISNUMBER('[15]WebFIRE TEMPLATE'!AE6),ISNUMBER('[15]WebFIRE TEMPLATE'!AE7),ISNUMBER('[15]WebFIRE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IF(OR(ISNUMBER('[15]WebFIRE TEMPLATE'!AE6),ISNUMBER('[15]WebFIRE TEMPLATE'!AE7),ISNUMBER('[15]WebFIRE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IF(OR(ISNUMBER('[15]WebFIRE TEMPLATE'!AE6),ISNUMBER('[15]WebFIRE TEMPLATE'!AE7),ISNUMBER('[15]WebFIRE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IF(OR(ISNUMBER('[15]WebFIRE TEMPLATE'!AE6),ISNUMBER('[15]WebFIRE TEMPLATE'!AE7),ISNUMBER('[15]WebFIRE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IF(OR(ISNUMBER('[15]WebFIRE TEMPLATE'!AE6),ISNUMBER('[15]WebFIRE TEMPLATE'!AE7),ISNUMBER('[15]WebFIRE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IF(OR(ISNUMBER('[15]WebFIRE TEMPLATE'!AE6),ISNUMBER('[15]WebFIRE TEMPLATE'!AE7),ISNUMBER('[15]WebFIRE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IF(OR(ISNUMBER('[15]WebFIRE TEMPLATE'!AE6),ISNUMBER('[15]WebFIRE TEMPLATE'!AE7),ISNUMBER('[15]WebFIRE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IF(OR(ISNUMBER('[15]WebFIRE TEMPLATE'!AE6),ISNUMBER('[15]WebFIRE TEMPLATE'!AE7),ISNUMBER('[15]WebFIRE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IF(OR(ISNUMBER('[15]WebFIRE TEMPLATE'!AE6),ISNUMBER('[15]WebFIRE TEMPLATE'!AE7),ISNUMBER('[15]WebFIRE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IF(OR(ISNUMBER('[15]WebFIRE TEMPLATE'!AE6),ISNUMBER('[15]WebFIRE TEMPLATE'!AE7),ISNUMBER('[15]WebFIRE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IF(OR(ISNUMBER('[15]WebFIRE TEMPLATE'!AE6),ISNUMBER('[15]WebFIRE TEMPLATE'!AE7),ISNUMBER('[15]WebFIRE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IF(OR(ISNUMBER('[15]WebFIRE TEMPLATE'!AE6),ISNUMBER('[15]WebFIRE TEMPLATE'!AE7),ISNUMBER('[15]WebFIRE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IF(OR(ISNUMBER('[15]WebFIRE TEMPLATE'!AE6),ISNUMBER('[15]WebFIRE TEMPLATE'!AE7),ISNUMBER('[15]WebFIRE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IF(OR(ISNUMBER('[15]WebFIRE TEMPLATE'!AE6),ISNUMBER('[15]WebFIRE TEMPLATE'!AE7),ISNUMBER('[15]WebFIRE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IF(OR(ISNUMBER('[15]WebFIRE TEMPLATE'!AE6),ISNUMBER('[15]WebFIRE TEMPLATE'!AE7),ISNUMBER('[15]WebFIRE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IF(OR(ISNUMBER('[15]WebFIRE TEMPLATE'!AE6),ISNUMBER('[15]WebFIRE TEMPLATE'!AE7),ISNUMBER('[15]WebFIRE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IF(OR(ISNUMBER('[15]WebFIRE TEMPLATE'!AE6),ISNUMBER('[15]WebFIRE TEMPLATE'!AE7),ISNUMBER('[15]WebFIRE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IF(OR(ISNUMBER('[15]WebFIRE TEMPLATE'!AE6),ISNUMBER('[15]WebFIRE TEMPLATE'!AE7),ISNUMBER('[15]WebFIRE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IF(OR(ISNUMBER('[15]WebFIRE TEMPLATE'!AE6),ISNUMBER('[15]WebFIRE TEMPLATE'!AE7),ISNUMBER('[15]WebFIRE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IF(OR(ISNUMBER('[15]WebFIRE TEMPLATE'!AE6),ISNUMBER('[15]WebFIRE TEMPLATE'!AE7),ISNUMBER('[15]WebFIRE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IF(OR(ISNUMBER('[15]WebFIRE TEMPLATE'!AE6),ISNUMBER('[15]WebFIRE TEMPLATE'!AE7),ISNUMBER('[15]WebFIRE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IF(OR(ISNUMBER('[15]WebFIRE TEMPLATE'!AE6),ISNUMBER('[15]WebFIRE TEMPLATE'!AE7),ISNUMBER('[15]WebFIRE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IF(OR(ISNUMBER('[15]WebFIRE TEMPLATE'!AE6),ISNUMBER('[15]WebFIRE TEMPLATE'!AE7),ISNUMBER('[15]WebFIRE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IF(OR(ISNUMBER('[15]WebFIRE TEMPLATE'!AE6),ISNUMBER('[15]WebFIRE TEMPLATE'!AE7),ISNUMBER('[15]WebFIRE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IF(OR(ISNUMBER('[15]WebFIRE TEMPLATE'!AE6),ISNUMBER('[15]WebFIRE TEMPLATE'!AE7),ISNUMBER('[15]WebFIRE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IF(OR(ISNUMBER('[15]WebFIRE TEMPLATE'!AE6),ISNUMBER('[15]WebFIRE TEMPLATE'!AE7),ISNUMBER('[15]WebFIRE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IF(OR(ISNUMBER('[15]WebFIRE TEMPLATE'!AE6),ISNUMBER('[15]WebFIRE TEMPLATE'!AE7),ISNUMBER('[15]WebFIRE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IF(OR(ISNUMBER('[15]WebFIRE TEMPLATE'!AE6),ISNUMBER('[15]WebFIRE TEMPLATE'!AE7),ISNUMBER('[15]WebFIRE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IF(OR(ISNUMBER('[15]WebFIRE TEMPLATE'!AE6),ISNUMBER('[15]WebFIRE TEMPLATE'!AE7),ISNUMBER('[15]WebFIRE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IF(OR(ISNUMBER('[15]WebFIRE TEMPLATE'!AE6),ISNUMBER('[15]WebFIRE TEMPLATE'!AE7),ISNUMBER('[15]WebFIRE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IF(OR(ISNUMBER('[15]WebFIRE TEMPLATE'!AE6),ISNUMBER('[15]WebFIRE TEMPLATE'!AE7),ISNUMBER('[15]WebFIRE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IF(OR(ISNUMBER('[15]WebFIRE TEMPLATE'!AE6),ISNUMBER('[15]WebFIRE TEMPLATE'!AE7),ISNUMBER('[15]WebFIRE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IF(OR(ISNUMBER('[15]WebFIRE TEMPLATE'!AE6),ISNUMBER('[15]WebFIRE TEMPLATE'!AE7),ISNUMBER('[15]WebFIRE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IF(OR(ISNUMBER('[15]WebFIRE TEMPLATE'!AE6),ISNUMBER('[15]WebFIRE TEMPLATE'!AE7),ISNUMBER('[15]WebFIRE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IF(OR(ISNUMBER('[15]WebFIRE TEMPLATE'!AE6),ISNUMBER('[15]WebFIRE TEMPLATE'!AE7),ISNUMBER('[15]WebFIRE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5" t="s">
        <v>193</v>
      </c>
      <c r="P67" s="5" t="str">
        <f>IF(OR(ISNUMBER('[15]WebFIRE TEMPLATE'!AE6),ISNUMBER('[15]WebFIRE TEMPLATE'!AE7),ISNUMBER('[15]WebFIRE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IF(OR(ISNUMBER('[15]WebFIRE TEMPLATE'!AE6),ISNUMBER('[15]WebFIRE TEMPLATE'!AE7),ISNUMBER('[15]WebFIRE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IF(OR(ISNUMBER('[15]WebFIRE TEMPLATE'!AE6),ISNUMBER('[15]WebFIRE TEMPLATE'!AE7),ISNUMBER('[15]WebFIRE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IF(OR(ISNUMBER('[15]WebFIRE TEMPLATE'!AE6),ISNUMBER('[15]WebFIRE TEMPLATE'!AE7),ISNUMBER('[15]WebFIRE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IF(OR(ISNUMBER('[15]WebFIRE TEMPLATE'!AE6),ISNUMBER('[15]WebFIRE TEMPLATE'!AE7),ISNUMBER('[15]WebFIRE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57"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t="s">
        <v>194</v>
      </c>
      <c r="P72" s="5" t="str">
        <f>IF(OR(ISNUMBER('[15]WebFIRE TEMPLATE'!AE6),ISNUMBER('[15]WebFIRE TEMPLATE'!AE7),ISNUMBER('[15]WebFIRE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IF(OR(ISNUMBER('[15]WebFIRE TEMPLATE'!AE6),ISNUMBER('[15]WebFIRE TEMPLATE'!AE7),ISNUMBER('[15]WebFIRE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IF(OR(ISNUMBER('[15]WebFIRE TEMPLATE'!AE6),ISNUMBER('[15]WebFIRE TEMPLATE'!AE7),ISNUMBER('[15]WebFIRE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IF(OR(ISNUMBER('[15]WebFIRE TEMPLATE'!AE6),ISNUMBER('[15]WebFIRE TEMPLATE'!AE7),ISNUMBER('[15]WebFIRE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IF(OR(ISNUMBER('[15]WebFIRE TEMPLATE'!AE6),ISNUMBER('[15]WebFIRE TEMPLATE'!AE7),ISNUMBER('[15]WebFIRE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IF(OR(ISNUMBER('[15]WebFIRE TEMPLATE'!AE6),ISNUMBER('[15]WebFIRE TEMPLATE'!AE7),ISNUMBER('[15]WebFIRE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156</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48</v>
      </c>
      <c r="F87" s="2">
        <f>IF(AND(B63="",B64="",B66="",B67="",B68="",B69="",B70="",B71="",B72="",B73=""),0,SUM(F81,F83))</f>
        <v>171</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48</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tabSelected="1"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180</v>
      </c>
      <c r="C1" s="206"/>
      <c r="D1" s="206"/>
      <c r="E1" s="206"/>
      <c r="F1" s="206"/>
      <c r="G1" s="206"/>
    </row>
    <row r="2" spans="1:19" x14ac:dyDescent="0.25">
      <c r="A2" s="1" t="s">
        <v>2</v>
      </c>
      <c r="B2" s="205" t="s">
        <v>181</v>
      </c>
      <c r="C2" s="206"/>
      <c r="D2" s="206"/>
      <c r="E2" s="206"/>
      <c r="F2" s="206"/>
      <c r="G2" s="206"/>
    </row>
    <row r="3" spans="1:19" x14ac:dyDescent="0.25">
      <c r="A3" s="1" t="s">
        <v>4</v>
      </c>
      <c r="B3" s="205">
        <v>30603404</v>
      </c>
      <c r="C3" s="206"/>
      <c r="D3" s="206"/>
      <c r="E3" s="206"/>
      <c r="F3" s="206"/>
      <c r="G3" s="206"/>
      <c r="N3" s="7" t="s">
        <v>182</v>
      </c>
    </row>
    <row r="4" spans="1:19" ht="28.5" x14ac:dyDescent="0.25">
      <c r="A4" s="8" t="s">
        <v>6</v>
      </c>
      <c r="B4" s="207" t="s">
        <v>7</v>
      </c>
      <c r="C4" s="208"/>
      <c r="D4" s="208"/>
      <c r="E4" s="208"/>
      <c r="F4" s="208"/>
      <c r="G4" s="209"/>
      <c r="N4" s="76" t="s">
        <v>183</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48</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31"/>
      <c r="P12" s="32" t="str">
        <f>IF(OR(ISNUMBER('[16]WebFIRE TEMPLATE'!AE6),ISNUMBER('[16]WebFIRE TEMPLATE'!AE7),ISNUMBER('[16]WebFIRE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IF(OR(ISNUMBER('[16]WebFIRE TEMPLATE'!AE6),ISNUMBER('[16]WebFIRE TEMPLATE'!AE7),ISNUMBER('[16]WebFIRE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IF(OR(ISNUMBER('[16]WebFIRE TEMPLATE'!AE6),ISNUMBER('[16]WebFIRE TEMPLATE'!AE7),ISNUMBER('[16]WebFIRE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47" t="s">
        <v>184</v>
      </c>
      <c r="P15" s="32" t="str">
        <f>IF(OR(ISNUMBER('[16]WebFIRE TEMPLATE'!AE6),ISNUMBER('[16]WebFIRE TEMPLATE'!AE7),ISNUMBER('[16]WebFIRE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IF(OR(ISNUMBER('[16]WebFIRE TEMPLATE'!AE6),ISNUMBER('[16]WebFIRE TEMPLATE'!AE7),ISNUMBER('[16]WebFIRE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IF(OR(ISNUMBER('[16]WebFIRE TEMPLATE'!AE6),ISNUMBER('[16]WebFIRE TEMPLATE'!AE7),ISNUMBER('[16]WebFIRE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IF(OR(ISNUMBER('[16]WebFIRE TEMPLATE'!AE6),ISNUMBER('[16]WebFIRE TEMPLATE'!AE7),ISNUMBER('[16]WebFIRE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IF(OR(ISNUMBER('[16]WebFIRE TEMPLATE'!AE6),ISNUMBER('[16]WebFIRE TEMPLATE'!AE7),ISNUMBER('[16]WebFIRE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IF(OR(ISNUMBER('[16]WebFIRE TEMPLATE'!AE6),ISNUMBER('[16]WebFIRE TEMPLATE'!AE7),ISNUMBER('[16]WebFIRE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IF(OR(ISNUMBER('[16]WebFIRE TEMPLATE'!AE6),ISNUMBER('[16]WebFIRE TEMPLATE'!AE7),ISNUMBER('[16]WebFIRE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IF(OR(ISNUMBER('[16]WebFIRE TEMPLATE'!AE6),ISNUMBER('[16]WebFIRE TEMPLATE'!AE7),ISNUMBER('[16]WebFIRE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IF(OR(ISNUMBER('[16]WebFIRE TEMPLATE'!AE6),ISNUMBER('[16]WebFIRE TEMPLATE'!AE7),ISNUMBER('[16]WebFIRE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47" t="s">
        <v>185</v>
      </c>
      <c r="P24" s="34" t="str">
        <f>IF(OR(ISNUMBER('[16]WebFIRE TEMPLATE'!AE6),ISNUMBER('[16]WebFIRE TEMPLATE'!AE7),ISNUMBER('[16]WebFIRE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36"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IF(OR(ISNUMBER('[16]WebFIRE TEMPLATE'!AE6),ISNUMBER('[16]WebFIRE TEMPLATE'!AE7),ISNUMBER('[16]WebFIRE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IF(OR(ISNUMBER('[16]WebFIRE TEMPLATE'!AE6),ISNUMBER('[16]WebFIRE TEMPLATE'!AE7),ISNUMBER('[16]WebFIRE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IF(OR(ISNUMBER('[16]WebFIRE TEMPLATE'!AE6),ISNUMBER('[16]WebFIRE TEMPLATE'!AE7),ISNUMBER('[16]WebFIRE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IF(OR(ISNUMBER('[16]WebFIRE TEMPLATE'!AE6),ISNUMBER('[16]WebFIRE TEMPLATE'!AE7),ISNUMBER('[16]WebFIRE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IF(OR(ISNUMBER('[16]WebFIRE TEMPLATE'!AE6),ISNUMBER('[16]WebFIRE TEMPLATE'!AE7),ISNUMBER('[16]WebFIRE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IF(OR(ISNUMBER('[16]WebFIRE TEMPLATE'!AE6),ISNUMBER('[16]WebFIRE TEMPLATE'!AE7),ISNUMBER('[16]WebFIRE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IF(OR(ISNUMBER('[16]WebFIRE TEMPLATE'!AE6),ISNUMBER('[16]WebFIRE TEMPLATE'!AE7),ISNUMBER('[16]WebFIRE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IF(OR(ISNUMBER('[16]WebFIRE TEMPLATE'!AE6),ISNUMBER('[16]WebFIRE TEMPLATE'!AE7),ISNUMBER('[16]WebFIRE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IF(OR(ISNUMBER('[16]WebFIRE TEMPLATE'!AE6),ISNUMBER('[16]WebFIRE TEMPLATE'!AE7),ISNUMBER('[16]WebFIRE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IF(OR(ISNUMBER('[16]WebFIRE TEMPLATE'!AE6),ISNUMBER('[16]WebFIRE TEMPLATE'!AE7),ISNUMBER('[16]WebFIRE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IF(OR(ISNUMBER('[16]WebFIRE TEMPLATE'!AE6),ISNUMBER('[16]WebFIRE TEMPLATE'!AE7),ISNUMBER('[16]WebFIRE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IF(OR(ISNUMBER('[16]WebFIRE TEMPLATE'!AE6),ISNUMBER('[16]WebFIRE TEMPLATE'!AE7),ISNUMBER('[16]WebFIRE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IF(OR(ISNUMBER('[16]WebFIRE TEMPLATE'!AE6),ISNUMBER('[16]WebFIRE TEMPLATE'!AE7),ISNUMBER('[16]WebFIRE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IF(OR(ISNUMBER('[16]WebFIRE TEMPLATE'!AE6),ISNUMBER('[16]WebFIRE TEMPLATE'!AE7),ISNUMBER('[16]WebFIRE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IF(OR(ISNUMBER('[16]WebFIRE TEMPLATE'!AE6),ISNUMBER('[16]WebFIRE TEMPLATE'!AE7),ISNUMBER('[16]WebFIRE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IF(OR(ISNUMBER('[16]WebFIRE TEMPLATE'!AE6),ISNUMBER('[16]WebFIRE TEMPLATE'!AE7),ISNUMBER('[16]WebFIRE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IF(OR(ISNUMBER('[16]WebFIRE TEMPLATE'!AE6),ISNUMBER('[16]WebFIRE TEMPLATE'!AE7),ISNUMBER('[16]WebFIRE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IF(OR(ISNUMBER('[16]WebFIRE TEMPLATE'!AE6),ISNUMBER('[16]WebFIRE TEMPLATE'!AE7),ISNUMBER('[16]WebFIRE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IF(OR(ISNUMBER('[16]WebFIRE TEMPLATE'!AE6),ISNUMBER('[16]WebFIRE TEMPLATE'!AE7),ISNUMBER('[16]WebFIRE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IF(OR(ISNUMBER('[16]WebFIRE TEMPLATE'!AE6),ISNUMBER('[16]WebFIRE TEMPLATE'!AE7),ISNUMBER('[16]WebFIRE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IF(OR(ISNUMBER('[16]WebFIRE TEMPLATE'!AE6),ISNUMBER('[16]WebFIRE TEMPLATE'!AE7),ISNUMBER('[16]WebFIRE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IF(OR(ISNUMBER('[16]WebFIRE TEMPLATE'!AE6),ISNUMBER('[16]WebFIRE TEMPLATE'!AE7),ISNUMBER('[16]WebFIRE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IF(OR(ISNUMBER('[16]WebFIRE TEMPLATE'!AE6),ISNUMBER('[16]WebFIRE TEMPLATE'!AE7),ISNUMBER('[16]WebFIRE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IF(OR(ISNUMBER('[16]WebFIRE TEMPLATE'!AE6),ISNUMBER('[16]WebFIRE TEMPLATE'!AE7),ISNUMBER('[16]WebFIRE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IF(OR(ISNUMBER('[16]WebFIRE TEMPLATE'!AE6),ISNUMBER('[16]WebFIRE TEMPLATE'!AE7),ISNUMBER('[16]WebFIRE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IF(OR(ISNUMBER('[16]WebFIRE TEMPLATE'!AE6),ISNUMBER('[16]WebFIRE TEMPLATE'!AE7),ISNUMBER('[16]WebFIRE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IF(OR(ISNUMBER('[16]WebFIRE TEMPLATE'!AE6),ISNUMBER('[16]WebFIRE TEMPLATE'!AE7),ISNUMBER('[16]WebFIRE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IF(OR(ISNUMBER('[16]WebFIRE TEMPLATE'!AE6),ISNUMBER('[16]WebFIRE TEMPLATE'!AE7),ISNUMBER('[16]WebFIRE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IF(OR(ISNUMBER('[16]WebFIRE TEMPLATE'!AE6),ISNUMBER('[16]WebFIRE TEMPLATE'!AE7),ISNUMBER('[16]WebFIRE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IF(OR(ISNUMBER('[16]WebFIRE TEMPLATE'!AE6),ISNUMBER('[16]WebFIRE TEMPLATE'!AE7),ISNUMBER('[16]WebFIRE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IF(OR(ISNUMBER('[16]WebFIRE TEMPLATE'!AE6),ISNUMBER('[16]WebFIRE TEMPLATE'!AE7),ISNUMBER('[16]WebFIRE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IF(OR(ISNUMBER('[16]WebFIRE TEMPLATE'!AE6),ISNUMBER('[16]WebFIRE TEMPLATE'!AE7),ISNUMBER('[16]WebFIRE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IF(OR(ISNUMBER('[16]WebFIRE TEMPLATE'!AE6),ISNUMBER('[16]WebFIRE TEMPLATE'!AE7),ISNUMBER('[16]WebFIRE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IF(OR(ISNUMBER('[16]WebFIRE TEMPLATE'!AE6),ISNUMBER('[16]WebFIRE TEMPLATE'!AE7),ISNUMBER('[16]WebFIRE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IF(OR(ISNUMBER('[16]WebFIRE TEMPLATE'!AE6),ISNUMBER('[16]WebFIRE TEMPLATE'!AE7),ISNUMBER('[16]WebFIRE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IF(OR(ISNUMBER('[16]WebFIRE TEMPLATE'!AE6),ISNUMBER('[16]WebFIRE TEMPLATE'!AE7),ISNUMBER('[16]WebFIRE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IF(OR(ISNUMBER('[16]WebFIRE TEMPLATE'!AE6),ISNUMBER('[16]WebFIRE TEMPLATE'!AE7),ISNUMBER('[16]WebFIRE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IF(OR(ISNUMBER('[16]WebFIRE TEMPLATE'!AE6),ISNUMBER('[16]WebFIRE TEMPLATE'!AE7),ISNUMBER('[16]WebFIRE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3" t="s">
        <v>93</v>
      </c>
      <c r="B67" s="36" t="s">
        <v>12</v>
      </c>
      <c r="C67" s="37">
        <v>12</v>
      </c>
      <c r="D67" s="37">
        <v>0</v>
      </c>
      <c r="E67" s="38"/>
      <c r="F67" s="39">
        <f t="shared" si="8"/>
        <v>12</v>
      </c>
      <c r="G67" s="53" t="s">
        <v>94</v>
      </c>
      <c r="H67" s="54"/>
      <c r="I67" s="39">
        <v>4</v>
      </c>
      <c r="J67" s="39">
        <v>12</v>
      </c>
      <c r="K67" s="39">
        <v>-12</v>
      </c>
      <c r="L67" s="38"/>
      <c r="M67" s="39">
        <f t="shared" si="7"/>
        <v>0</v>
      </c>
      <c r="N67" s="55" t="s">
        <v>186</v>
      </c>
      <c r="P67" s="5" t="str">
        <f>IF(OR(ISNUMBER('[16]WebFIRE TEMPLATE'!AE6),ISNUMBER('[16]WebFIRE TEMPLATE'!AE7),ISNUMBER('[16]WebFIRE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IF(OR(ISNUMBER('[16]WebFIRE TEMPLATE'!AE6),ISNUMBER('[16]WebFIRE TEMPLATE'!AE7),ISNUMBER('[16]WebFIRE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IF(OR(ISNUMBER('[16]WebFIRE TEMPLATE'!AE6),ISNUMBER('[16]WebFIRE TEMPLATE'!AE7),ISNUMBER('[16]WebFIRE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IF(OR(ISNUMBER('[16]WebFIRE TEMPLATE'!AE6),ISNUMBER('[16]WebFIRE TEMPLATE'!AE7),ISNUMBER('[16]WebFIRE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IF(OR(ISNUMBER('[16]WebFIRE TEMPLATE'!AE6),ISNUMBER('[16]WebFIRE TEMPLATE'!AE7),ISNUMBER('[16]WebFIRE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t="s">
        <v>187</v>
      </c>
      <c r="P72" s="5" t="str">
        <f>IF(OR(ISNUMBER('[16]WebFIRE TEMPLATE'!AE6),ISNUMBER('[16]WebFIRE TEMPLATE'!AE7),ISNUMBER('[16]WebFIRE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IF(OR(ISNUMBER('[16]WebFIRE TEMPLATE'!AE6),ISNUMBER('[16]WebFIRE TEMPLATE'!AE7),ISNUMBER('[16]WebFIRE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IF(OR(ISNUMBER('[16]WebFIRE TEMPLATE'!AE6),ISNUMBER('[16]WebFIRE TEMPLATE'!AE7),ISNUMBER('[16]WebFIRE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IF(OR(ISNUMBER('[16]WebFIRE TEMPLATE'!AE6),ISNUMBER('[16]WebFIRE TEMPLATE'!AE7),ISNUMBER('[16]WebFIRE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IF(OR(ISNUMBER('[16]WebFIRE TEMPLATE'!AE6),ISNUMBER('[16]WebFIRE TEMPLATE'!AE7),ISNUMBER('[16]WebFIRE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IF(OR(ISNUMBER('[16]WebFIRE TEMPLATE'!AE6),ISNUMBER('[16]WebFIRE TEMPLATE'!AE7),ISNUMBER('[16]WebFIRE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156</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48</v>
      </c>
      <c r="F87" s="2">
        <f>IF(AND(B63="",B64="",B66="",B67="",B68="",B69="",B70="",B71="",B72="",B73=""),0,SUM(F81,F83))</f>
        <v>171</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48</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77" customWidth="1"/>
    <col min="18" max="18" width="60.7109375" style="4" customWidth="1"/>
    <col min="19" max="16384" width="9.140625" style="5"/>
  </cols>
  <sheetData>
    <row r="1" spans="1:19" x14ac:dyDescent="0.25">
      <c r="A1" s="1" t="s">
        <v>0</v>
      </c>
      <c r="B1" s="205" t="s">
        <v>174</v>
      </c>
      <c r="C1" s="206"/>
      <c r="D1" s="206"/>
      <c r="E1" s="206"/>
      <c r="F1" s="206"/>
      <c r="G1" s="206"/>
    </row>
    <row r="2" spans="1:19" x14ac:dyDescent="0.25">
      <c r="A2" s="1" t="s">
        <v>2</v>
      </c>
      <c r="B2" s="205" t="s">
        <v>140</v>
      </c>
      <c r="C2" s="206"/>
      <c r="D2" s="206"/>
      <c r="E2" s="206"/>
      <c r="F2" s="206"/>
      <c r="G2" s="206"/>
    </row>
    <row r="3" spans="1:19" x14ac:dyDescent="0.25">
      <c r="A3" s="1" t="s">
        <v>4</v>
      </c>
      <c r="B3" s="205">
        <v>30603404</v>
      </c>
      <c r="C3" s="206"/>
      <c r="D3" s="206"/>
      <c r="E3" s="206"/>
      <c r="F3" s="206"/>
      <c r="G3" s="206"/>
      <c r="N3" s="7" t="s">
        <v>175</v>
      </c>
    </row>
    <row r="4" spans="1:19" ht="28.5" x14ac:dyDescent="0.25">
      <c r="A4" s="8" t="s">
        <v>6</v>
      </c>
      <c r="B4" s="207" t="s">
        <v>7</v>
      </c>
      <c r="C4" s="208"/>
      <c r="D4" s="208"/>
      <c r="E4" s="208"/>
      <c r="F4" s="208"/>
      <c r="G4" s="209"/>
      <c r="N4" s="76" t="s">
        <v>176</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49</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159</v>
      </c>
      <c r="P12" s="32" t="str">
        <f>IF(OR(ISNUMBER('[17]WebFIRE TEMPLATE'!AE6),ISNUMBER('[17]WebFIRE TEMPLATE'!AE7),ISNUMBER('[17]WebFIRE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IF(OR(ISNUMBER('[17]WebFIRE TEMPLATE'!AE6),ISNUMBER('[17]WebFIRE TEMPLATE'!AE7),ISNUMBER('[17]WebFIRE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IF(OR(ISNUMBER('[17]WebFIRE TEMPLATE'!AE6),ISNUMBER('[17]WebFIRE TEMPLATE'!AE7),ISNUMBER('[17]WebFIRE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IF(OR(ISNUMBER('[17]WebFIRE TEMPLATE'!AE6),ISNUMBER('[17]WebFIRE TEMPLATE'!AE7),ISNUMBER('[17]WebFIRE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IF(OR(ISNUMBER('[17]WebFIRE TEMPLATE'!AE6),ISNUMBER('[17]WebFIRE TEMPLATE'!AE7),ISNUMBER('[17]WebFIRE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IF(OR(ISNUMBER('[17]WebFIRE TEMPLATE'!AE6),ISNUMBER('[17]WebFIRE TEMPLATE'!AE7),ISNUMBER('[17]WebFIRE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47" t="s">
        <v>177</v>
      </c>
      <c r="P18" s="34" t="str">
        <f>IF(OR(ISNUMBER('[17]WebFIRE TEMPLATE'!AE6),ISNUMBER('[17]WebFIRE TEMPLATE'!AE7),ISNUMBER('[17]WebFIRE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161</v>
      </c>
      <c r="P19" s="34" t="str">
        <f>IF(OR(ISNUMBER('[17]WebFIRE TEMPLATE'!AE6),ISNUMBER('[17]WebFIRE TEMPLATE'!AE7),ISNUMBER('[17]WebFIRE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IF(OR(ISNUMBER('[17]WebFIRE TEMPLATE'!AE6),ISNUMBER('[17]WebFIRE TEMPLATE'!AE7),ISNUMBER('[17]WebFIRE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IF(OR(ISNUMBER('[17]WebFIRE TEMPLATE'!AE6),ISNUMBER('[17]WebFIRE TEMPLATE'!AE7),ISNUMBER('[17]WebFIRE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IF(OR(ISNUMBER('[17]WebFIRE TEMPLATE'!AE6),ISNUMBER('[17]WebFIRE TEMPLATE'!AE7),ISNUMBER('[17]WebFIRE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IF(OR(ISNUMBER('[17]WebFIRE TEMPLATE'!AE6),ISNUMBER('[17]WebFIRE TEMPLATE'!AE7),ISNUMBER('[17]WebFIRE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47" t="s">
        <v>178</v>
      </c>
      <c r="P24" s="34" t="str">
        <f>IF(OR(ISNUMBER('[17]WebFIRE TEMPLATE'!AE6),ISNUMBER('[17]WebFIRE TEMPLATE'!AE7),ISNUMBER('[17]WebFIRE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IF(OR(ISNUMBER('[17]WebFIRE TEMPLATE'!AE6),ISNUMBER('[17]WebFIRE TEMPLATE'!AE7),ISNUMBER('[17]WebFIRE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7"/>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IF(OR(ISNUMBER('[17]WebFIRE TEMPLATE'!AE6),ISNUMBER('[17]WebFIRE TEMPLATE'!AE7),ISNUMBER('[17]WebFIRE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IF(OR(ISNUMBER('[17]WebFIRE TEMPLATE'!AE6),ISNUMBER('[17]WebFIRE TEMPLATE'!AE7),ISNUMBER('[17]WebFIRE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IF(OR(ISNUMBER('[17]WebFIRE TEMPLATE'!AE6),ISNUMBER('[17]WebFIRE TEMPLATE'!AE7),ISNUMBER('[17]WebFIRE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IF(OR(ISNUMBER('[17]WebFIRE TEMPLATE'!AE6),ISNUMBER('[17]WebFIRE TEMPLATE'!AE7),ISNUMBER('[17]WebFIRE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IF(OR(ISNUMBER('[17]WebFIRE TEMPLATE'!AE6),ISNUMBER('[17]WebFIRE TEMPLATE'!AE7),ISNUMBER('[17]WebFIRE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IF(OR(ISNUMBER('[17]WebFIRE TEMPLATE'!AE6),ISNUMBER('[17]WebFIRE TEMPLATE'!AE7),ISNUMBER('[17]WebFIRE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IF(OR(ISNUMBER('[17]WebFIRE TEMPLATE'!AE6),ISNUMBER('[17]WebFIRE TEMPLATE'!AE7),ISNUMBER('[17]WebFIRE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IF(OR(ISNUMBER('[17]WebFIRE TEMPLATE'!AE6),ISNUMBER('[17]WebFIRE TEMPLATE'!AE7),ISNUMBER('[17]WebFIRE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IF(OR(ISNUMBER('[17]WebFIRE TEMPLATE'!AE6),ISNUMBER('[17]WebFIRE TEMPLATE'!AE7),ISNUMBER('[17]WebFIRE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IF(OR(ISNUMBER('[17]WebFIRE TEMPLATE'!AE6),ISNUMBER('[17]WebFIRE TEMPLATE'!AE7),ISNUMBER('[17]WebFIRE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IF(OR(ISNUMBER('[17]WebFIRE TEMPLATE'!AE6),ISNUMBER('[17]WebFIRE TEMPLATE'!AE7),ISNUMBER('[17]WebFIRE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IF(OR(ISNUMBER('[17]WebFIRE TEMPLATE'!AE6),ISNUMBER('[17]WebFIRE TEMPLATE'!AE7),ISNUMBER('[17]WebFIRE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IF(OR(ISNUMBER('[17]WebFIRE TEMPLATE'!AE6),ISNUMBER('[17]WebFIRE TEMPLATE'!AE7),ISNUMBER('[17]WebFIRE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IF(OR(ISNUMBER('[17]WebFIRE TEMPLATE'!AE6),ISNUMBER('[17]WebFIRE TEMPLATE'!AE7),ISNUMBER('[17]WebFIRE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IF(OR(ISNUMBER('[17]WebFIRE TEMPLATE'!AE6),ISNUMBER('[17]WebFIRE TEMPLATE'!AE7),ISNUMBER('[17]WebFIRE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IF(OR(ISNUMBER('[17]WebFIRE TEMPLATE'!AE6),ISNUMBER('[17]WebFIRE TEMPLATE'!AE7),ISNUMBER('[17]WebFIRE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IF(OR(ISNUMBER('[17]WebFIRE TEMPLATE'!AE6),ISNUMBER('[17]WebFIRE TEMPLATE'!AE7),ISNUMBER('[17]WebFIRE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IF(OR(ISNUMBER('[17]WebFIRE TEMPLATE'!AE6),ISNUMBER('[17]WebFIRE TEMPLATE'!AE7),ISNUMBER('[17]WebFIRE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IF(OR(ISNUMBER('[17]WebFIRE TEMPLATE'!AE6),ISNUMBER('[17]WebFIRE TEMPLATE'!AE7),ISNUMBER('[17]WebFIRE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IF(OR(ISNUMBER('[17]WebFIRE TEMPLATE'!AE6),ISNUMBER('[17]WebFIRE TEMPLATE'!AE7),ISNUMBER('[17]WebFIRE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IF(OR(ISNUMBER('[17]WebFIRE TEMPLATE'!AE6),ISNUMBER('[17]WebFIRE TEMPLATE'!AE7),ISNUMBER('[17]WebFIRE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IF(OR(ISNUMBER('[17]WebFIRE TEMPLATE'!AE6),ISNUMBER('[17]WebFIRE TEMPLATE'!AE7),ISNUMBER('[17]WebFIRE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IF(OR(ISNUMBER('[17]WebFIRE TEMPLATE'!AE6),ISNUMBER('[17]WebFIRE TEMPLATE'!AE7),ISNUMBER('[17]WebFIRE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IF(OR(ISNUMBER('[17]WebFIRE TEMPLATE'!AE6),ISNUMBER('[17]WebFIRE TEMPLATE'!AE7),ISNUMBER('[17]WebFIRE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IF(OR(ISNUMBER('[17]WebFIRE TEMPLATE'!AE6),ISNUMBER('[17]WebFIRE TEMPLATE'!AE7),ISNUMBER('[17]WebFIRE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IF(OR(ISNUMBER('[17]WebFIRE TEMPLATE'!AE6),ISNUMBER('[17]WebFIRE TEMPLATE'!AE7),ISNUMBER('[17]WebFIRE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IF(OR(ISNUMBER('[17]WebFIRE TEMPLATE'!AE6),ISNUMBER('[17]WebFIRE TEMPLATE'!AE7),ISNUMBER('[17]WebFIRE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IF(OR(ISNUMBER('[17]WebFIRE TEMPLATE'!AE6),ISNUMBER('[17]WebFIRE TEMPLATE'!AE7),ISNUMBER('[17]WebFIRE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IF(OR(ISNUMBER('[17]WebFIRE TEMPLATE'!AE6),ISNUMBER('[17]WebFIRE TEMPLATE'!AE7),ISNUMBER('[17]WebFIRE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IF(OR(ISNUMBER('[17]WebFIRE TEMPLATE'!AE6),ISNUMBER('[17]WebFIRE TEMPLATE'!AE7),ISNUMBER('[17]WebFIRE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IF(OR(ISNUMBER('[17]WebFIRE TEMPLATE'!AE6),ISNUMBER('[17]WebFIRE TEMPLATE'!AE7),ISNUMBER('[17]WebFIRE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IF(OR(ISNUMBER('[17]WebFIRE TEMPLATE'!AE6),ISNUMBER('[17]WebFIRE TEMPLATE'!AE7),ISNUMBER('[17]WebFIRE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IF(OR(ISNUMBER('[17]WebFIRE TEMPLATE'!AE6),ISNUMBER('[17]WebFIRE TEMPLATE'!AE7),ISNUMBER('[17]WebFIRE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IF(OR(ISNUMBER('[17]WebFIRE TEMPLATE'!AE6),ISNUMBER('[17]WebFIRE TEMPLATE'!AE7),ISNUMBER('[17]WebFIRE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IF(OR(ISNUMBER('[17]WebFIRE TEMPLATE'!AE6),ISNUMBER('[17]WebFIRE TEMPLATE'!AE7),ISNUMBER('[17]WebFIRE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IF(OR(ISNUMBER('[17]WebFIRE TEMPLATE'!AE6),ISNUMBER('[17]WebFIRE TEMPLATE'!AE7),ISNUMBER('[17]WebFIRE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 t="shared" ref="F66:F70" si="8">IF(B66="Yes",C66,D66)</f>
        <v>9</v>
      </c>
      <c r="G66" s="35" t="s">
        <v>92</v>
      </c>
      <c r="H66" s="54"/>
      <c r="I66" s="39">
        <v>3</v>
      </c>
      <c r="J66" s="39">
        <v>9</v>
      </c>
      <c r="K66" s="39">
        <v>-9</v>
      </c>
      <c r="L66" s="39">
        <v>0</v>
      </c>
      <c r="M66" s="39">
        <f t="shared" si="7"/>
        <v>0</v>
      </c>
      <c r="N66" s="55"/>
      <c r="P66" s="5" t="str">
        <f>IF(OR(ISNUMBER('[17]WebFIRE TEMPLATE'!AE6),ISNUMBER('[17]WebFIRE TEMPLATE'!AE7),ISNUMBER('[17]WebFIRE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7"/>
      <c r="P67" s="5" t="str">
        <f>IF(OR(ISNUMBER('[17]WebFIRE TEMPLATE'!AE6),ISNUMBER('[17]WebFIRE TEMPLATE'!AE7),ISNUMBER('[17]WebFIRE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IF(OR(ISNUMBER('[17]WebFIRE TEMPLATE'!AE6),ISNUMBER('[17]WebFIRE TEMPLATE'!AE7),ISNUMBER('[17]WebFIRE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IF(OR(ISNUMBER('[17]WebFIRE TEMPLATE'!AE6),ISNUMBER('[17]WebFIRE TEMPLATE'!AE7),ISNUMBER('[17]WebFIRE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IF(OR(ISNUMBER('[17]WebFIRE TEMPLATE'!AE6),ISNUMBER('[17]WebFIRE TEMPLATE'!AE7),ISNUMBER('[17]WebFIRE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7"/>
      <c r="P71" s="5" t="str">
        <f>IF(OR(ISNUMBER('[17]WebFIRE TEMPLATE'!AE6),ISNUMBER('[17]WebFIRE TEMPLATE'!AE7),ISNUMBER('[17]WebFIRE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3" t="s">
        <v>104</v>
      </c>
      <c r="B72" s="36" t="s">
        <v>13</v>
      </c>
      <c r="C72" s="37">
        <v>15</v>
      </c>
      <c r="D72" s="37">
        <v>0</v>
      </c>
      <c r="E72" s="38"/>
      <c r="F72" s="39">
        <f t="shared" ref="F72:F73" si="9">IF(B72="Yes",C72,D72)</f>
        <v>0</v>
      </c>
      <c r="G72" s="35" t="s">
        <v>105</v>
      </c>
      <c r="H72" s="54"/>
      <c r="I72" s="39">
        <v>5</v>
      </c>
      <c r="J72" s="39">
        <v>15</v>
      </c>
      <c r="K72" s="39">
        <v>-15</v>
      </c>
      <c r="L72" s="38"/>
      <c r="M72" s="39">
        <f t="shared" si="7"/>
        <v>0</v>
      </c>
      <c r="N72" s="55" t="s">
        <v>179</v>
      </c>
      <c r="P72" s="5" t="str">
        <f>IF(OR(ISNUMBER('[17]WebFIRE TEMPLATE'!AE6),ISNUMBER('[17]WebFIRE TEMPLATE'!AE7),ISNUMBER('[17]WebFIRE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IF(OR(ISNUMBER('[17]WebFIRE TEMPLATE'!AE6),ISNUMBER('[17]WebFIRE TEMPLATE'!AE7),ISNUMBER('[17]WebFIRE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IF(OR(ISNUMBER('[17]WebFIRE TEMPLATE'!AE6),ISNUMBER('[17]WebFIRE TEMPLATE'!AE7),ISNUMBER('[17]WebFIRE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IF(OR(ISNUMBER('[17]WebFIRE TEMPLATE'!AE6),ISNUMBER('[17]WebFIRE TEMPLATE'!AE7),ISNUMBER('[17]WebFIRE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IF(OR(ISNUMBER('[17]WebFIRE TEMPLATE'!AE6),ISNUMBER('[17]WebFIRE TEMPLATE'!AE7),ISNUMBER('[17]WebFIRE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IF(OR(ISNUMBER('[17]WebFIRE TEMPLATE'!AE6),ISNUMBER('[17]WebFIRE TEMPLATE'!AE7),ISNUMBER('[17]WebFIRE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150</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49</v>
      </c>
      <c r="F87" s="2">
        <f>IF(AND(B63="",B64="",B66="",B67="",B68="",B69="",B70="",B71="",B72="",B73=""),0,SUM(F81,F83))</f>
        <v>165</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49</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164</v>
      </c>
      <c r="C1" s="206"/>
      <c r="D1" s="206"/>
      <c r="E1" s="206"/>
      <c r="F1" s="206"/>
      <c r="G1" s="206"/>
    </row>
    <row r="2" spans="1:19" x14ac:dyDescent="0.25">
      <c r="A2" s="1" t="s">
        <v>2</v>
      </c>
      <c r="B2" s="205" t="s">
        <v>140</v>
      </c>
      <c r="C2" s="206"/>
      <c r="D2" s="206"/>
      <c r="E2" s="206"/>
      <c r="F2" s="206"/>
      <c r="G2" s="206"/>
    </row>
    <row r="3" spans="1:19" x14ac:dyDescent="0.25">
      <c r="A3" s="1" t="s">
        <v>4</v>
      </c>
      <c r="B3" s="205">
        <v>30603404</v>
      </c>
      <c r="C3" s="206"/>
      <c r="D3" s="206"/>
      <c r="E3" s="206"/>
      <c r="F3" s="206"/>
      <c r="G3" s="206"/>
      <c r="N3" s="7" t="s">
        <v>169</v>
      </c>
    </row>
    <row r="4" spans="1:19" ht="28.5" x14ac:dyDescent="0.25">
      <c r="A4" s="8" t="s">
        <v>6</v>
      </c>
      <c r="B4" s="207" t="s">
        <v>7</v>
      </c>
      <c r="C4" s="208"/>
      <c r="D4" s="208"/>
      <c r="E4" s="208"/>
      <c r="F4" s="208"/>
      <c r="G4" s="209"/>
      <c r="N4" s="76" t="s">
        <v>170</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49</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159</v>
      </c>
      <c r="P12" s="32" t="str">
        <f>IF(OR(ISNUMBER('[18]WebFIRE TEMPLATE'!AE6),ISNUMBER('[18]WebFIRE TEMPLATE'!AE7),ISNUMBER('[18]WebFIRE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IF(OR(ISNUMBER('[18]WebFIRE TEMPLATE'!AE6),ISNUMBER('[18]WebFIRE TEMPLATE'!AE7),ISNUMBER('[18]WebFIRE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IF(OR(ISNUMBER('[18]WebFIRE TEMPLATE'!AE6),ISNUMBER('[18]WebFIRE TEMPLATE'!AE7),ISNUMBER('[18]WebFIRE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IF(OR(ISNUMBER('[18]WebFIRE TEMPLATE'!AE6),ISNUMBER('[18]WebFIRE TEMPLATE'!AE7),ISNUMBER('[18]WebFIRE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IF(OR(ISNUMBER('[18]WebFIRE TEMPLATE'!AE6),ISNUMBER('[18]WebFIRE TEMPLATE'!AE7),ISNUMBER('[18]WebFIRE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IF(OR(ISNUMBER('[18]WebFIRE TEMPLATE'!AE6),ISNUMBER('[18]WebFIRE TEMPLATE'!AE7),ISNUMBER('[18]WebFIRE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47" t="s">
        <v>171</v>
      </c>
      <c r="P18" s="34" t="str">
        <f>IF(OR(ISNUMBER('[18]WebFIRE TEMPLATE'!AE6),ISNUMBER('[18]WebFIRE TEMPLATE'!AE7),ISNUMBER('[18]WebFIRE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161</v>
      </c>
      <c r="P19" s="34" t="str">
        <f>IF(OR(ISNUMBER('[18]WebFIRE TEMPLATE'!AE6),ISNUMBER('[18]WebFIRE TEMPLATE'!AE7),ISNUMBER('[18]WebFIRE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IF(OR(ISNUMBER('[18]WebFIRE TEMPLATE'!AE6),ISNUMBER('[18]WebFIRE TEMPLATE'!AE7),ISNUMBER('[18]WebFIRE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IF(OR(ISNUMBER('[18]WebFIRE TEMPLATE'!AE6),ISNUMBER('[18]WebFIRE TEMPLATE'!AE7),ISNUMBER('[18]WebFIRE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IF(OR(ISNUMBER('[18]WebFIRE TEMPLATE'!AE6),ISNUMBER('[18]WebFIRE TEMPLATE'!AE7),ISNUMBER('[18]WebFIRE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IF(OR(ISNUMBER('[18]WebFIRE TEMPLATE'!AE6),ISNUMBER('[18]WebFIRE TEMPLATE'!AE7),ISNUMBER('[18]WebFIRE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47" t="s">
        <v>172</v>
      </c>
      <c r="P24" s="34" t="str">
        <f>IF(OR(ISNUMBER('[18]WebFIRE TEMPLATE'!AE6),ISNUMBER('[18]WebFIRE TEMPLATE'!AE7),ISNUMBER('[18]WebFIRE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IF(OR(ISNUMBER('[18]WebFIRE TEMPLATE'!AE6),ISNUMBER('[18]WebFIRE TEMPLATE'!AE7),ISNUMBER('[18]WebFIRE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IF(OR(ISNUMBER('[18]WebFIRE TEMPLATE'!AE6),ISNUMBER('[18]WebFIRE TEMPLATE'!AE7),ISNUMBER('[18]WebFIRE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IF(OR(ISNUMBER('[18]WebFIRE TEMPLATE'!AE6),ISNUMBER('[18]WebFIRE TEMPLATE'!AE7),ISNUMBER('[18]WebFIRE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IF(OR(ISNUMBER('[18]WebFIRE TEMPLATE'!AE6),ISNUMBER('[18]WebFIRE TEMPLATE'!AE7),ISNUMBER('[18]WebFIRE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IF(OR(ISNUMBER('[18]WebFIRE TEMPLATE'!AE6),ISNUMBER('[18]WebFIRE TEMPLATE'!AE7),ISNUMBER('[18]WebFIRE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IF(OR(ISNUMBER('[18]WebFIRE TEMPLATE'!AE6),ISNUMBER('[18]WebFIRE TEMPLATE'!AE7),ISNUMBER('[18]WebFIRE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IF(OR(ISNUMBER('[18]WebFIRE TEMPLATE'!AE6),ISNUMBER('[18]WebFIRE TEMPLATE'!AE7),ISNUMBER('[18]WebFIRE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IF(OR(ISNUMBER('[18]WebFIRE TEMPLATE'!AE6),ISNUMBER('[18]WebFIRE TEMPLATE'!AE7),ISNUMBER('[18]WebFIRE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IF(OR(ISNUMBER('[18]WebFIRE TEMPLATE'!AE6),ISNUMBER('[18]WebFIRE TEMPLATE'!AE7),ISNUMBER('[18]WebFIRE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IF(OR(ISNUMBER('[18]WebFIRE TEMPLATE'!AE6),ISNUMBER('[18]WebFIRE TEMPLATE'!AE7),ISNUMBER('[18]WebFIRE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IF(OR(ISNUMBER('[18]WebFIRE TEMPLATE'!AE6),ISNUMBER('[18]WebFIRE TEMPLATE'!AE7),ISNUMBER('[18]WebFIRE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IF(OR(ISNUMBER('[18]WebFIRE TEMPLATE'!AE6),ISNUMBER('[18]WebFIRE TEMPLATE'!AE7),ISNUMBER('[18]WebFIRE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IF(OR(ISNUMBER('[18]WebFIRE TEMPLATE'!AE6),ISNUMBER('[18]WebFIRE TEMPLATE'!AE7),ISNUMBER('[18]WebFIRE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IF(OR(ISNUMBER('[18]WebFIRE TEMPLATE'!AE6),ISNUMBER('[18]WebFIRE TEMPLATE'!AE7),ISNUMBER('[18]WebFIRE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IF(OR(ISNUMBER('[18]WebFIRE TEMPLATE'!AE6),ISNUMBER('[18]WebFIRE TEMPLATE'!AE7),ISNUMBER('[18]WebFIRE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IF(OR(ISNUMBER('[18]WebFIRE TEMPLATE'!AE6),ISNUMBER('[18]WebFIRE TEMPLATE'!AE7),ISNUMBER('[18]WebFIRE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IF(OR(ISNUMBER('[18]WebFIRE TEMPLATE'!AE6),ISNUMBER('[18]WebFIRE TEMPLATE'!AE7),ISNUMBER('[18]WebFIRE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IF(OR(ISNUMBER('[18]WebFIRE TEMPLATE'!AE6),ISNUMBER('[18]WebFIRE TEMPLATE'!AE7),ISNUMBER('[18]WebFIRE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IF(OR(ISNUMBER('[18]WebFIRE TEMPLATE'!AE6),ISNUMBER('[18]WebFIRE TEMPLATE'!AE7),ISNUMBER('[18]WebFIRE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IF(OR(ISNUMBER('[18]WebFIRE TEMPLATE'!AE6),ISNUMBER('[18]WebFIRE TEMPLATE'!AE7),ISNUMBER('[18]WebFIRE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IF(OR(ISNUMBER('[18]WebFIRE TEMPLATE'!AE6),ISNUMBER('[18]WebFIRE TEMPLATE'!AE7),ISNUMBER('[18]WebFIRE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IF(OR(ISNUMBER('[18]WebFIRE TEMPLATE'!AE6),ISNUMBER('[18]WebFIRE TEMPLATE'!AE7),ISNUMBER('[18]WebFIRE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IF(OR(ISNUMBER('[18]WebFIRE TEMPLATE'!AE6),ISNUMBER('[18]WebFIRE TEMPLATE'!AE7),ISNUMBER('[18]WebFIRE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IF(OR(ISNUMBER('[18]WebFIRE TEMPLATE'!AE6),ISNUMBER('[18]WebFIRE TEMPLATE'!AE7),ISNUMBER('[18]WebFIRE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IF(OR(ISNUMBER('[18]WebFIRE TEMPLATE'!AE6),ISNUMBER('[18]WebFIRE TEMPLATE'!AE7),ISNUMBER('[18]WebFIRE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IF(OR(ISNUMBER('[18]WebFIRE TEMPLATE'!AE6),ISNUMBER('[18]WebFIRE TEMPLATE'!AE7),ISNUMBER('[18]WebFIRE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IF(OR(ISNUMBER('[18]WebFIRE TEMPLATE'!AE6),ISNUMBER('[18]WebFIRE TEMPLATE'!AE7),ISNUMBER('[18]WebFIRE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IF(OR(ISNUMBER('[18]WebFIRE TEMPLATE'!AE6),ISNUMBER('[18]WebFIRE TEMPLATE'!AE7),ISNUMBER('[18]WebFIRE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IF(OR(ISNUMBER('[18]WebFIRE TEMPLATE'!AE6),ISNUMBER('[18]WebFIRE TEMPLATE'!AE7),ISNUMBER('[18]WebFIRE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IF(OR(ISNUMBER('[18]WebFIRE TEMPLATE'!AE6),ISNUMBER('[18]WebFIRE TEMPLATE'!AE7),ISNUMBER('[18]WebFIRE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IF(OR(ISNUMBER('[18]WebFIRE TEMPLATE'!AE6),ISNUMBER('[18]WebFIRE TEMPLATE'!AE7),ISNUMBER('[18]WebFIRE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IF(OR(ISNUMBER('[18]WebFIRE TEMPLATE'!AE6),ISNUMBER('[18]WebFIRE TEMPLATE'!AE7),ISNUMBER('[18]WebFIRE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IF(OR(ISNUMBER('[18]WebFIRE TEMPLATE'!AE6),ISNUMBER('[18]WebFIRE TEMPLATE'!AE7),ISNUMBER('[18]WebFIRE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IF(OR(ISNUMBER('[18]WebFIRE TEMPLATE'!AE6),ISNUMBER('[18]WebFIRE TEMPLATE'!AE7),ISNUMBER('[18]WebFIRE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IF(OR(ISNUMBER('[18]WebFIRE TEMPLATE'!AE6),ISNUMBER('[18]WebFIRE TEMPLATE'!AE7),ISNUMBER('[18]WebFIRE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IF(OR(ISNUMBER('[18]WebFIRE TEMPLATE'!AE6),ISNUMBER('[18]WebFIRE TEMPLATE'!AE7),ISNUMBER('[18]WebFIRE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IF(OR(ISNUMBER('[18]WebFIRE TEMPLATE'!AE6),ISNUMBER('[18]WebFIRE TEMPLATE'!AE7),ISNUMBER('[18]WebFIRE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 t="shared" ref="F66:F70" si="8">IF(B66="Yes",C66,D66)</f>
        <v>9</v>
      </c>
      <c r="G66" s="35" t="s">
        <v>92</v>
      </c>
      <c r="H66" s="54"/>
      <c r="I66" s="39">
        <v>3</v>
      </c>
      <c r="J66" s="39">
        <v>9</v>
      </c>
      <c r="K66" s="39">
        <v>-9</v>
      </c>
      <c r="L66" s="39">
        <v>0</v>
      </c>
      <c r="M66" s="39">
        <f t="shared" si="7"/>
        <v>0</v>
      </c>
      <c r="N66" s="55"/>
      <c r="P66" s="5" t="str">
        <f>IF(OR(ISNUMBER('[18]WebFIRE TEMPLATE'!AE6),ISNUMBER('[18]WebFIRE TEMPLATE'!AE7),ISNUMBER('[18]WebFIRE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7"/>
      <c r="P67" s="5" t="str">
        <f>IF(OR(ISNUMBER('[18]WebFIRE TEMPLATE'!AE6),ISNUMBER('[18]WebFIRE TEMPLATE'!AE7),ISNUMBER('[18]WebFIRE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IF(OR(ISNUMBER('[18]WebFIRE TEMPLATE'!AE6),ISNUMBER('[18]WebFIRE TEMPLATE'!AE7),ISNUMBER('[18]WebFIRE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IF(OR(ISNUMBER('[18]WebFIRE TEMPLATE'!AE6),ISNUMBER('[18]WebFIRE TEMPLATE'!AE7),ISNUMBER('[18]WebFIRE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IF(OR(ISNUMBER('[18]WebFIRE TEMPLATE'!AE6),ISNUMBER('[18]WebFIRE TEMPLATE'!AE7),ISNUMBER('[18]WebFIRE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7"/>
      <c r="P71" s="5" t="str">
        <f>IF(OR(ISNUMBER('[18]WebFIRE TEMPLATE'!AE6),ISNUMBER('[18]WebFIRE TEMPLATE'!AE7),ISNUMBER('[18]WebFIRE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3" t="s">
        <v>104</v>
      </c>
      <c r="B72" s="36" t="s">
        <v>13</v>
      </c>
      <c r="C72" s="37">
        <v>15</v>
      </c>
      <c r="D72" s="37">
        <v>0</v>
      </c>
      <c r="E72" s="38"/>
      <c r="F72" s="39">
        <f t="shared" ref="F72:F73" si="9">IF(B72="Yes",C72,D72)</f>
        <v>0</v>
      </c>
      <c r="G72" s="35" t="s">
        <v>105</v>
      </c>
      <c r="H72" s="54"/>
      <c r="I72" s="39">
        <v>5</v>
      </c>
      <c r="J72" s="39">
        <v>15</v>
      </c>
      <c r="K72" s="39">
        <v>-15</v>
      </c>
      <c r="L72" s="38"/>
      <c r="M72" s="39">
        <f t="shared" si="7"/>
        <v>0</v>
      </c>
      <c r="N72" s="55" t="s">
        <v>173</v>
      </c>
      <c r="P72" s="5" t="str">
        <f>IF(OR(ISNUMBER('[18]WebFIRE TEMPLATE'!AE6),ISNUMBER('[18]WebFIRE TEMPLATE'!AE7),ISNUMBER('[18]WebFIRE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IF(OR(ISNUMBER('[18]WebFIRE TEMPLATE'!AE6),ISNUMBER('[18]WebFIRE TEMPLATE'!AE7),ISNUMBER('[18]WebFIRE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IF(OR(ISNUMBER('[18]WebFIRE TEMPLATE'!AE6),ISNUMBER('[18]WebFIRE TEMPLATE'!AE7),ISNUMBER('[18]WebFIRE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IF(OR(ISNUMBER('[18]WebFIRE TEMPLATE'!AE6),ISNUMBER('[18]WebFIRE TEMPLATE'!AE7),ISNUMBER('[18]WebFIRE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IF(OR(ISNUMBER('[18]WebFIRE TEMPLATE'!AE6),ISNUMBER('[18]WebFIRE TEMPLATE'!AE7),ISNUMBER('[18]WebFIRE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IF(OR(ISNUMBER('[18]WebFIRE TEMPLATE'!AE6),ISNUMBER('[18]WebFIRE TEMPLATE'!AE7),ISNUMBER('[18]WebFIRE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150</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49</v>
      </c>
      <c r="F87" s="2">
        <f>IF(AND(B63="",B64="",B66="",B67="",B68="",B69="",B70="",B71="",B72="",B73=""),0,SUM(F81,F83))</f>
        <v>165</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49</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133</v>
      </c>
      <c r="C1" s="206"/>
      <c r="D1" s="206"/>
      <c r="E1" s="206"/>
      <c r="F1" s="206"/>
      <c r="G1" s="206"/>
    </row>
    <row r="2" spans="1:19" x14ac:dyDescent="0.25">
      <c r="A2" s="1" t="s">
        <v>2</v>
      </c>
      <c r="B2" s="205" t="s">
        <v>3</v>
      </c>
      <c r="C2" s="206"/>
      <c r="D2" s="206"/>
      <c r="E2" s="206"/>
      <c r="F2" s="206"/>
      <c r="G2" s="206"/>
    </row>
    <row r="3" spans="1:19" x14ac:dyDescent="0.25">
      <c r="A3" s="1" t="s">
        <v>4</v>
      </c>
      <c r="B3" s="205">
        <v>30603404</v>
      </c>
      <c r="C3" s="206"/>
      <c r="D3" s="206"/>
      <c r="E3" s="206"/>
      <c r="F3" s="206"/>
      <c r="G3" s="206"/>
      <c r="N3" s="7" t="s">
        <v>134</v>
      </c>
    </row>
    <row r="4" spans="1:19" x14ac:dyDescent="0.25">
      <c r="A4" s="8" t="s">
        <v>6</v>
      </c>
      <c r="B4" s="207" t="s">
        <v>7</v>
      </c>
      <c r="C4" s="208"/>
      <c r="D4" s="208"/>
      <c r="E4" s="208"/>
      <c r="F4" s="208"/>
      <c r="G4" s="209"/>
      <c r="N4" s="9" t="s">
        <v>135</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50</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IF(OR(ISNUMBER('[2]WebFIRE TEMPLATE'!AE6),ISNUMBER('[2]WebFIRE TEMPLATE'!AE7),ISNUMBER('[2]WebFIRE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IF(OR(ISNUMBER('[2]WebFIRE TEMPLATE'!AE6),ISNUMBER('[2]WebFIRE TEMPLATE'!AE7),ISNUMBER('[2]WebFIRE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IF(OR(ISNUMBER('[2]WebFIRE TEMPLATE'!AE6),ISNUMBER('[2]WebFIRE TEMPLATE'!AE7),ISNUMBER('[2]WebFIRE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IF(OR(ISNUMBER('[2]WebFIRE TEMPLATE'!AE6),ISNUMBER('[2]WebFIRE TEMPLATE'!AE7),ISNUMBER('[2]WebFIRE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IF(OR(ISNUMBER('[2]WebFIRE TEMPLATE'!AE6),ISNUMBER('[2]WebFIRE TEMPLATE'!AE7),ISNUMBER('[2]WebFIRE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63.7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47" t="s">
        <v>136</v>
      </c>
      <c r="P17" s="34" t="str">
        <f>IF(OR(ISNUMBER('[2]WebFIRE TEMPLATE'!AE6),ISNUMBER('[2]WebFIRE TEMPLATE'!AE7),ISNUMBER('[2]WebFIRE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IF(OR(ISNUMBER('[2]WebFIRE TEMPLATE'!AE6),ISNUMBER('[2]WebFIRE TEMPLATE'!AE7),ISNUMBER('[2]WebFIRE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IF(OR(ISNUMBER('[2]WebFIRE TEMPLATE'!AE6),ISNUMBER('[2]WebFIRE TEMPLATE'!AE7),ISNUMBER('[2]WebFIRE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IF(OR(ISNUMBER('[2]WebFIRE TEMPLATE'!AE6),ISNUMBER('[2]WebFIRE TEMPLATE'!AE7),ISNUMBER('[2]WebFIRE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IF(OR(ISNUMBER('[2]WebFIRE TEMPLATE'!AE6),ISNUMBER('[2]WebFIRE TEMPLATE'!AE7),ISNUMBER('[2]WebFIRE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IF(OR(ISNUMBER('[2]WebFIRE TEMPLATE'!AE6),ISNUMBER('[2]WebFIRE TEMPLATE'!AE7),ISNUMBER('[2]WebFIRE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IF(OR(ISNUMBER('[2]WebFIRE TEMPLATE'!AE6),ISNUMBER('[2]WebFIRE TEMPLATE'!AE7),ISNUMBER('[2]WebFIRE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31"/>
      <c r="P24" s="34" t="str">
        <f>IF(OR(ISNUMBER('[2]WebFIRE TEMPLATE'!AE6),ISNUMBER('[2]WebFIRE TEMPLATE'!AE7),ISNUMBER('[2]WebFIRE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IF(OR(ISNUMBER('[2]WebFIRE TEMPLATE'!AE6),ISNUMBER('[2]WebFIRE TEMPLATE'!AE7),ISNUMBER('[2]WebFIRE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IF(OR(ISNUMBER('[2]WebFIRE TEMPLATE'!AE6),ISNUMBER('[2]WebFIRE TEMPLATE'!AE7),ISNUMBER('[2]WebFIRE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IF(OR(ISNUMBER('[2]WebFIRE TEMPLATE'!AE6),ISNUMBER('[2]WebFIRE TEMPLATE'!AE7),ISNUMBER('[2]WebFIRE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IF(OR(ISNUMBER('[2]WebFIRE TEMPLATE'!AE6),ISNUMBER('[2]WebFIRE TEMPLATE'!AE7),ISNUMBER('[2]WebFIRE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IF(OR(ISNUMBER('[2]WebFIRE TEMPLATE'!AE6),ISNUMBER('[2]WebFIRE TEMPLATE'!AE7),ISNUMBER('[2]WebFIRE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IF(OR(ISNUMBER('[2]WebFIRE TEMPLATE'!AE6),ISNUMBER('[2]WebFIRE TEMPLATE'!AE7),ISNUMBER('[2]WebFIRE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IF(OR(ISNUMBER('[2]WebFIRE TEMPLATE'!AE6),ISNUMBER('[2]WebFIRE TEMPLATE'!AE7),ISNUMBER('[2]WebFIRE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IF(OR(ISNUMBER('[2]WebFIRE TEMPLATE'!AE6),ISNUMBER('[2]WebFIRE TEMPLATE'!AE7),ISNUMBER('[2]WebFIRE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IF(OR(ISNUMBER('[2]WebFIRE TEMPLATE'!AE6),ISNUMBER('[2]WebFIRE TEMPLATE'!AE7),ISNUMBER('[2]WebFIRE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IF(OR(ISNUMBER('[2]WebFIRE TEMPLATE'!AE6),ISNUMBER('[2]WebFIRE TEMPLATE'!AE7),ISNUMBER('[2]WebFIRE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IF(OR(ISNUMBER('[2]WebFIRE TEMPLATE'!AE6),ISNUMBER('[2]WebFIRE TEMPLATE'!AE7),ISNUMBER('[2]WebFIRE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IF(OR(ISNUMBER('[2]WebFIRE TEMPLATE'!AE6),ISNUMBER('[2]WebFIRE TEMPLATE'!AE7),ISNUMBER('[2]WebFIRE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IF(OR(ISNUMBER('[2]WebFIRE TEMPLATE'!AE6),ISNUMBER('[2]WebFIRE TEMPLATE'!AE7),ISNUMBER('[2]WebFIRE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IF(OR(ISNUMBER('[2]WebFIRE TEMPLATE'!AE6),ISNUMBER('[2]WebFIRE TEMPLATE'!AE7),ISNUMBER('[2]WebFIRE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IF(OR(ISNUMBER('[2]WebFIRE TEMPLATE'!AE6),ISNUMBER('[2]WebFIRE TEMPLATE'!AE7),ISNUMBER('[2]WebFIRE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IF(OR(ISNUMBER('[2]WebFIRE TEMPLATE'!AE6),ISNUMBER('[2]WebFIRE TEMPLATE'!AE7),ISNUMBER('[2]WebFIRE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IF(OR(ISNUMBER('[2]WebFIRE TEMPLATE'!AE6),ISNUMBER('[2]WebFIRE TEMPLATE'!AE7),ISNUMBER('[2]WebFIRE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IF(OR(ISNUMBER('[2]WebFIRE TEMPLATE'!AE6),ISNUMBER('[2]WebFIRE TEMPLATE'!AE7),ISNUMBER('[2]WebFIRE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IF(OR(ISNUMBER('[2]WebFIRE TEMPLATE'!AE6),ISNUMBER('[2]WebFIRE TEMPLATE'!AE7),ISNUMBER('[2]WebFIRE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IF(OR(ISNUMBER('[2]WebFIRE TEMPLATE'!AE6),ISNUMBER('[2]WebFIRE TEMPLATE'!AE7),ISNUMBER('[2]WebFIRE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IF(OR(ISNUMBER('[2]WebFIRE TEMPLATE'!AE6),ISNUMBER('[2]WebFIRE TEMPLATE'!AE7),ISNUMBER('[2]WebFIRE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IF(OR(ISNUMBER('[2]WebFIRE TEMPLATE'!AE6),ISNUMBER('[2]WebFIRE TEMPLATE'!AE7),ISNUMBER('[2]WebFIRE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IF(OR(ISNUMBER('[2]WebFIRE TEMPLATE'!AE6),ISNUMBER('[2]WebFIRE TEMPLATE'!AE7),ISNUMBER('[2]WebFIRE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IF(OR(ISNUMBER('[2]WebFIRE TEMPLATE'!AE6),ISNUMBER('[2]WebFIRE TEMPLATE'!AE7),ISNUMBER('[2]WebFIRE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IF(OR(ISNUMBER('[2]WebFIRE TEMPLATE'!AE6),ISNUMBER('[2]WebFIRE TEMPLATE'!AE7),ISNUMBER('[2]WebFIRE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IF(OR(ISNUMBER('[2]WebFIRE TEMPLATE'!AE6),ISNUMBER('[2]WebFIRE TEMPLATE'!AE7),ISNUMBER('[2]WebFIRE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IF(OR(ISNUMBER('[2]WebFIRE TEMPLATE'!AE6),ISNUMBER('[2]WebFIRE TEMPLATE'!AE7),ISNUMBER('[2]WebFIRE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IF(OR(ISNUMBER('[2]WebFIRE TEMPLATE'!AE6),ISNUMBER('[2]WebFIRE TEMPLATE'!AE7),ISNUMBER('[2]WebFIRE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IF(OR(ISNUMBER('[2]WebFIRE TEMPLATE'!AE6),ISNUMBER('[2]WebFIRE TEMPLATE'!AE7),ISNUMBER('[2]WebFIRE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IF(OR(ISNUMBER('[2]WebFIRE TEMPLATE'!AE6),ISNUMBER('[2]WebFIRE TEMPLATE'!AE7),ISNUMBER('[2]WebFIRE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IF(OR(ISNUMBER('[2]WebFIRE TEMPLATE'!AE6),ISNUMBER('[2]WebFIRE TEMPLATE'!AE7),ISNUMBER('[2]WebFIRE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IF(OR(ISNUMBER('[2]WebFIRE TEMPLATE'!AE6),ISNUMBER('[2]WebFIRE TEMPLATE'!AE7),ISNUMBER('[2]WebFIRE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IF(OR(ISNUMBER('[2]WebFIRE TEMPLATE'!AE6),ISNUMBER('[2]WebFIRE TEMPLATE'!AE7),ISNUMBER('[2]WebFIRE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IF(OR(ISNUMBER('[2]WebFIRE TEMPLATE'!AE6),ISNUMBER('[2]WebFIRE TEMPLATE'!AE7),ISNUMBER('[2]WebFIRE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IF(OR(ISNUMBER('[2]WebFIRE TEMPLATE'!AE6),ISNUMBER('[2]WebFIRE TEMPLATE'!AE7),ISNUMBER('[2]WebFIRE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IF(OR(ISNUMBER('[2]WebFIRE TEMPLATE'!AE6),ISNUMBER('[2]WebFIRE TEMPLATE'!AE7),ISNUMBER('[2]WebFIRE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IF(OR(ISNUMBER('[2]WebFIRE TEMPLATE'!AE6),ISNUMBER('[2]WebFIRE TEMPLATE'!AE7),ISNUMBER('[2]WebFIRE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IF(OR(ISNUMBER('[2]WebFIRE TEMPLATE'!AE6),ISNUMBER('[2]WebFIRE TEMPLATE'!AE7),ISNUMBER('[2]WebFIRE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3" t="s">
        <v>93</v>
      </c>
      <c r="B67" s="36" t="s">
        <v>12</v>
      </c>
      <c r="C67" s="37">
        <v>12</v>
      </c>
      <c r="D67" s="37">
        <v>0</v>
      </c>
      <c r="E67" s="38"/>
      <c r="F67" s="39">
        <f t="shared" si="8"/>
        <v>12</v>
      </c>
      <c r="G67" s="53" t="s">
        <v>94</v>
      </c>
      <c r="H67" s="54"/>
      <c r="I67" s="39">
        <v>4</v>
      </c>
      <c r="J67" s="39">
        <v>12</v>
      </c>
      <c r="K67" s="39">
        <v>-12</v>
      </c>
      <c r="L67" s="38"/>
      <c r="M67" s="39">
        <f t="shared" si="7"/>
        <v>0</v>
      </c>
      <c r="N67" s="55" t="s">
        <v>137</v>
      </c>
      <c r="P67" s="5" t="str">
        <f>IF(OR(ISNUMBER('[2]WebFIRE TEMPLATE'!AE6),ISNUMBER('[2]WebFIRE TEMPLATE'!AE7),ISNUMBER('[2]WebFIRE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IF(OR(ISNUMBER('[2]WebFIRE TEMPLATE'!AE6),ISNUMBER('[2]WebFIRE TEMPLATE'!AE7),ISNUMBER('[2]WebFIRE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IF(OR(ISNUMBER('[2]WebFIRE TEMPLATE'!AE6),ISNUMBER('[2]WebFIRE TEMPLATE'!AE7),ISNUMBER('[2]WebFIRE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5"/>
      <c r="P70" s="5" t="str">
        <f>IF(OR(ISNUMBER('[2]WebFIRE TEMPLATE'!AE6),ISNUMBER('[2]WebFIRE TEMPLATE'!AE7),ISNUMBER('[2]WebFIRE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IF(OR(ISNUMBER('[2]WebFIRE TEMPLATE'!AE6),ISNUMBER('[2]WebFIRE TEMPLATE'!AE7),ISNUMBER('[2]WebFIRE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t="s">
        <v>138</v>
      </c>
      <c r="P72" s="5" t="str">
        <f>IF(OR(ISNUMBER('[2]WebFIRE TEMPLATE'!AE6),ISNUMBER('[2]WebFIRE TEMPLATE'!AE7),ISNUMBER('[2]WebFIRE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IF(OR(ISNUMBER('[2]WebFIRE TEMPLATE'!AE6),ISNUMBER('[2]WebFIRE TEMPLATE'!AE7),ISNUMBER('[2]WebFIRE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IF(OR(ISNUMBER('[2]WebFIRE TEMPLATE'!AE6),ISNUMBER('[2]WebFIRE TEMPLATE'!AE7),ISNUMBER('[2]WebFIRE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IF(OR(ISNUMBER('[2]WebFIRE TEMPLATE'!AE6),ISNUMBER('[2]WebFIRE TEMPLATE'!AE7),ISNUMBER('[2]WebFIRE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IF(OR(ISNUMBER('[2]WebFIRE TEMPLATE'!AE6),ISNUMBER('[2]WebFIRE TEMPLATE'!AE7),ISNUMBER('[2]WebFIRE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IF(OR(ISNUMBER('[2]WebFIRE TEMPLATE'!AE6),ISNUMBER('[2]WebFIRE TEMPLATE'!AE7),ISNUMBER('[2]WebFIRE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1"/>
      <c r="D83" s="67" t="s">
        <v>120</v>
      </c>
      <c r="E83" s="3">
        <f>SUM(C63:C64,C66:C73)+IF(H66="N/A",L66-J66,0)+IF(H71="N/A",L71-J71,0)</f>
        <v>177</v>
      </c>
      <c r="F83" s="3">
        <f>SUM(F63:F64,F66:F73)+IF(H66="N/A",L66-J66,0)+IF(H71="N/A",L71-J71,0)</f>
        <v>156</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6" t="s">
        <v>131</v>
      </c>
      <c r="B87" s="2">
        <v>75</v>
      </c>
      <c r="C87" s="3">
        <f>SUM(C14:C15,C17:C19,C24,C25,C63:C64,C66:C73)+IF(H16="N/A",L16,0)+IF(H25="N/A",L25-J25,0)+IF(H66="N/A",L66-J66,0)+IF(H71="N/A",L71-J71,0)</f>
        <v>264</v>
      </c>
      <c r="D87" s="3"/>
      <c r="E87" s="2">
        <f>IF(F87&gt;0,ROUND(((100*F87/J87)+F12),0),0)</f>
        <v>50</v>
      </c>
      <c r="F87" s="2">
        <f>IF(AND(B63="",B64="",B66="",B67="",B68="",B69="",B70="",B71="",B72="",B73=""),0,SUM(F81,F83))</f>
        <v>171</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50</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164</v>
      </c>
      <c r="C1" s="206"/>
      <c r="D1" s="206"/>
      <c r="E1" s="206"/>
      <c r="F1" s="206"/>
      <c r="G1" s="206"/>
    </row>
    <row r="2" spans="1:19" x14ac:dyDescent="0.25">
      <c r="A2" s="1" t="s">
        <v>2</v>
      </c>
      <c r="B2" s="205" t="s">
        <v>140</v>
      </c>
      <c r="C2" s="206"/>
      <c r="D2" s="206"/>
      <c r="E2" s="206"/>
      <c r="F2" s="206"/>
      <c r="G2" s="206"/>
    </row>
    <row r="3" spans="1:19" x14ac:dyDescent="0.25">
      <c r="A3" s="1" t="s">
        <v>4</v>
      </c>
      <c r="B3" s="205">
        <v>30603404</v>
      </c>
      <c r="C3" s="206"/>
      <c r="D3" s="206"/>
      <c r="E3" s="206"/>
      <c r="F3" s="206"/>
      <c r="G3" s="206"/>
      <c r="N3" s="7" t="s">
        <v>165</v>
      </c>
    </row>
    <row r="4" spans="1:19" ht="57" x14ac:dyDescent="0.25">
      <c r="A4" s="8" t="s">
        <v>6</v>
      </c>
      <c r="B4" s="207" t="s">
        <v>7</v>
      </c>
      <c r="C4" s="208"/>
      <c r="D4" s="208"/>
      <c r="E4" s="208"/>
      <c r="F4" s="208"/>
      <c r="G4" s="209"/>
      <c r="N4" s="79" t="s">
        <v>166</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46</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IF(OR(ISNUMBER('[19]WebFIRE TEMPLATE'!AE6),ISNUMBER('[19]WebFIRE TEMPLATE'!AE7),ISNUMBER('[19]WebFIRE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IF(OR(ISNUMBER('[19]WebFIRE TEMPLATE'!AE6),ISNUMBER('[19]WebFIRE TEMPLATE'!AE7),ISNUMBER('[19]WebFIRE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IF(OR(ISNUMBER('[19]WebFIRE TEMPLATE'!AE6),ISNUMBER('[19]WebFIRE TEMPLATE'!AE7),ISNUMBER('[19]WebFIRE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IF(OR(ISNUMBER('[19]WebFIRE TEMPLATE'!AE6),ISNUMBER('[19]WebFIRE TEMPLATE'!AE7),ISNUMBER('[19]WebFIRE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IF(OR(ISNUMBER('[19]WebFIRE TEMPLATE'!AE6),ISNUMBER('[19]WebFIRE TEMPLATE'!AE7),ISNUMBER('[19]WebFIRE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IF(OR(ISNUMBER('[19]WebFIRE TEMPLATE'!AE6),ISNUMBER('[19]WebFIRE TEMPLATE'!AE7),ISNUMBER('[19]WebFIRE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IF(OR(ISNUMBER('[19]WebFIRE TEMPLATE'!AE6),ISNUMBER('[19]WebFIRE TEMPLATE'!AE7),ISNUMBER('[19]WebFIRE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161</v>
      </c>
      <c r="P19" s="34" t="str">
        <f>IF(OR(ISNUMBER('[19]WebFIRE TEMPLATE'!AE6),ISNUMBER('[19]WebFIRE TEMPLATE'!AE7),ISNUMBER('[19]WebFIRE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IF(OR(ISNUMBER('[19]WebFIRE TEMPLATE'!AE6),ISNUMBER('[19]WebFIRE TEMPLATE'!AE7),ISNUMBER('[19]WebFIRE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IF(OR(ISNUMBER('[19]WebFIRE TEMPLATE'!AE6),ISNUMBER('[19]WebFIRE TEMPLATE'!AE7),ISNUMBER('[19]WebFIRE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IF(OR(ISNUMBER('[19]WebFIRE TEMPLATE'!AE6),ISNUMBER('[19]WebFIRE TEMPLATE'!AE7),ISNUMBER('[19]WebFIRE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IF(OR(ISNUMBER('[19]WebFIRE TEMPLATE'!AE6),ISNUMBER('[19]WebFIRE TEMPLATE'!AE7),ISNUMBER('[19]WebFIRE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13</v>
      </c>
      <c r="C24" s="39">
        <v>9</v>
      </c>
      <c r="D24" s="39">
        <v>0</v>
      </c>
      <c r="E24" s="39"/>
      <c r="F24" s="39">
        <f t="shared" ref="F24" si="1">IF(B24="Yes",C24,D24)</f>
        <v>0</v>
      </c>
      <c r="G24" s="24" t="s">
        <v>40</v>
      </c>
      <c r="H24" s="36"/>
      <c r="I24" s="41">
        <v>3</v>
      </c>
      <c r="J24" s="41">
        <v>9</v>
      </c>
      <c r="K24" s="41">
        <v>-9</v>
      </c>
      <c r="L24" s="42"/>
      <c r="M24" s="41">
        <f>IF(F24=0,IF(OR(H24="No",H24=""),0,IF(AND(F24=0,H24="Yes"),I24+J24,0)),IF(AND(F24=C24,H24="Yes"),I24,IF(H24="No",K24,0)))</f>
        <v>0</v>
      </c>
      <c r="N24" s="47"/>
      <c r="P24" s="34" t="str">
        <f>IF(OR(ISNUMBER('[19]WebFIRE TEMPLATE'!AE6),ISNUMBER('[19]WebFIRE TEMPLATE'!AE7),ISNUMBER('[19]WebFIRE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IF(OR(ISNUMBER('[19]WebFIRE TEMPLATE'!AE6),ISNUMBER('[19]WebFIRE TEMPLATE'!AE7),ISNUMBER('[19]WebFIRE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IF(OR(ISNUMBER('[19]WebFIRE TEMPLATE'!AE6),ISNUMBER('[19]WebFIRE TEMPLATE'!AE7),ISNUMBER('[19]WebFIRE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IF(OR(ISNUMBER('[19]WebFIRE TEMPLATE'!AE6),ISNUMBER('[19]WebFIRE TEMPLATE'!AE7),ISNUMBER('[19]WebFIRE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IF(OR(ISNUMBER('[19]WebFIRE TEMPLATE'!AE6),ISNUMBER('[19]WebFIRE TEMPLATE'!AE7),ISNUMBER('[19]WebFIRE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IF(OR(ISNUMBER('[19]WebFIRE TEMPLATE'!AE6),ISNUMBER('[19]WebFIRE TEMPLATE'!AE7),ISNUMBER('[19]WebFIRE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IF(OR(ISNUMBER('[19]WebFIRE TEMPLATE'!AE6),ISNUMBER('[19]WebFIRE TEMPLATE'!AE7),ISNUMBER('[19]WebFIRE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IF(OR(ISNUMBER('[19]WebFIRE TEMPLATE'!AE6),ISNUMBER('[19]WebFIRE TEMPLATE'!AE7),ISNUMBER('[19]WebFIRE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IF(OR(ISNUMBER('[19]WebFIRE TEMPLATE'!AE6),ISNUMBER('[19]WebFIRE TEMPLATE'!AE7),ISNUMBER('[19]WebFIRE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IF(OR(ISNUMBER('[19]WebFIRE TEMPLATE'!AE6),ISNUMBER('[19]WebFIRE TEMPLATE'!AE7),ISNUMBER('[19]WebFIRE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IF(OR(ISNUMBER('[19]WebFIRE TEMPLATE'!AE6),ISNUMBER('[19]WebFIRE TEMPLATE'!AE7),ISNUMBER('[19]WebFIRE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IF(OR(ISNUMBER('[19]WebFIRE TEMPLATE'!AE6),ISNUMBER('[19]WebFIRE TEMPLATE'!AE7),ISNUMBER('[19]WebFIRE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IF(OR(ISNUMBER('[19]WebFIRE TEMPLATE'!AE6),ISNUMBER('[19]WebFIRE TEMPLATE'!AE7),ISNUMBER('[19]WebFIRE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IF(OR(ISNUMBER('[19]WebFIRE TEMPLATE'!AE6),ISNUMBER('[19]WebFIRE TEMPLATE'!AE7),ISNUMBER('[19]WebFIRE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IF(OR(ISNUMBER('[19]WebFIRE TEMPLATE'!AE6),ISNUMBER('[19]WebFIRE TEMPLATE'!AE7),ISNUMBER('[19]WebFIRE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IF(OR(ISNUMBER('[19]WebFIRE TEMPLATE'!AE6),ISNUMBER('[19]WebFIRE TEMPLATE'!AE7),ISNUMBER('[19]WebFIRE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IF(OR(ISNUMBER('[19]WebFIRE TEMPLATE'!AE6),ISNUMBER('[19]WebFIRE TEMPLATE'!AE7),ISNUMBER('[19]WebFIRE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IF(OR(ISNUMBER('[19]WebFIRE TEMPLATE'!AE6),ISNUMBER('[19]WebFIRE TEMPLATE'!AE7),ISNUMBER('[19]WebFIRE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IF(OR(ISNUMBER('[19]WebFIRE TEMPLATE'!AE6),ISNUMBER('[19]WebFIRE TEMPLATE'!AE7),ISNUMBER('[19]WebFIRE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IF(OR(ISNUMBER('[19]WebFIRE TEMPLATE'!AE6),ISNUMBER('[19]WebFIRE TEMPLATE'!AE7),ISNUMBER('[19]WebFIRE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IF(OR(ISNUMBER('[19]WebFIRE TEMPLATE'!AE6),ISNUMBER('[19]WebFIRE TEMPLATE'!AE7),ISNUMBER('[19]WebFIRE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IF(OR(ISNUMBER('[19]WebFIRE TEMPLATE'!AE6),ISNUMBER('[19]WebFIRE TEMPLATE'!AE7),ISNUMBER('[19]WebFIRE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IF(OR(ISNUMBER('[19]WebFIRE TEMPLATE'!AE6),ISNUMBER('[19]WebFIRE TEMPLATE'!AE7),ISNUMBER('[19]WebFIRE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IF(OR(ISNUMBER('[19]WebFIRE TEMPLATE'!AE6),ISNUMBER('[19]WebFIRE TEMPLATE'!AE7),ISNUMBER('[19]WebFIRE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IF(OR(ISNUMBER('[19]WebFIRE TEMPLATE'!AE6),ISNUMBER('[19]WebFIRE TEMPLATE'!AE7),ISNUMBER('[19]WebFIRE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IF(OR(ISNUMBER('[19]WebFIRE TEMPLATE'!AE6),ISNUMBER('[19]WebFIRE TEMPLATE'!AE7),ISNUMBER('[19]WebFIRE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IF(OR(ISNUMBER('[19]WebFIRE TEMPLATE'!AE6),ISNUMBER('[19]WebFIRE TEMPLATE'!AE7),ISNUMBER('[19]WebFIRE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IF(OR(ISNUMBER('[19]WebFIRE TEMPLATE'!AE6),ISNUMBER('[19]WebFIRE TEMPLATE'!AE7),ISNUMBER('[19]WebFIRE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IF(OR(ISNUMBER('[19]WebFIRE TEMPLATE'!AE6),ISNUMBER('[19]WebFIRE TEMPLATE'!AE7),ISNUMBER('[19]WebFIRE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IF(OR(ISNUMBER('[19]WebFIRE TEMPLATE'!AE6),ISNUMBER('[19]WebFIRE TEMPLATE'!AE7),ISNUMBER('[19]WebFIRE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IF(OR(ISNUMBER('[19]WebFIRE TEMPLATE'!AE6),ISNUMBER('[19]WebFIRE TEMPLATE'!AE7),ISNUMBER('[19]WebFIRE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IF(OR(ISNUMBER('[19]WebFIRE TEMPLATE'!AE6),ISNUMBER('[19]WebFIRE TEMPLATE'!AE7),ISNUMBER('[19]WebFIRE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IF(OR(ISNUMBER('[19]WebFIRE TEMPLATE'!AE6),ISNUMBER('[19]WebFIRE TEMPLATE'!AE7),ISNUMBER('[19]WebFIRE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IF(OR(ISNUMBER('[19]WebFIRE TEMPLATE'!AE6),ISNUMBER('[19]WebFIRE TEMPLATE'!AE7),ISNUMBER('[19]WebFIRE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IF(OR(ISNUMBER('[19]WebFIRE TEMPLATE'!AE6),ISNUMBER('[19]WebFIRE TEMPLATE'!AE7),ISNUMBER('[19]WebFIRE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IF(OR(ISNUMBER('[19]WebFIRE TEMPLATE'!AE6),ISNUMBER('[19]WebFIRE TEMPLATE'!AE7),ISNUMBER('[19]WebFIRE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IF(OR(ISNUMBER('[19]WebFIRE TEMPLATE'!AE6),ISNUMBER('[19]WebFIRE TEMPLATE'!AE7),ISNUMBER('[19]WebFIRE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IF(OR(ISNUMBER('[19]WebFIRE TEMPLATE'!AE6),ISNUMBER('[19]WebFIRE TEMPLATE'!AE7),ISNUMBER('[19]WebFIRE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 t="shared" ref="F66:F70" si="8">IF(B66="Yes",C66,D66)</f>
        <v>9</v>
      </c>
      <c r="G66" s="35" t="s">
        <v>92</v>
      </c>
      <c r="H66" s="54"/>
      <c r="I66" s="39">
        <v>3</v>
      </c>
      <c r="J66" s="39">
        <v>9</v>
      </c>
      <c r="K66" s="39">
        <v>-9</v>
      </c>
      <c r="L66" s="39">
        <v>0</v>
      </c>
      <c r="M66" s="39">
        <f t="shared" si="7"/>
        <v>0</v>
      </c>
      <c r="N66" s="55" t="s">
        <v>167</v>
      </c>
      <c r="P66" s="5" t="str">
        <f>IF(OR(ISNUMBER('[19]WebFIRE TEMPLATE'!AE6),ISNUMBER('[19]WebFIRE TEMPLATE'!AE7),ISNUMBER('[19]WebFIRE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5" t="s">
        <v>168</v>
      </c>
      <c r="P67" s="5" t="str">
        <f>IF(OR(ISNUMBER('[19]WebFIRE TEMPLATE'!AE6),ISNUMBER('[19]WebFIRE TEMPLATE'!AE7),ISNUMBER('[19]WebFIRE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IF(OR(ISNUMBER('[19]WebFIRE TEMPLATE'!AE6),ISNUMBER('[19]WebFIRE TEMPLATE'!AE7),ISNUMBER('[19]WebFIRE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IF(OR(ISNUMBER('[19]WebFIRE TEMPLATE'!AE6),ISNUMBER('[19]WebFIRE TEMPLATE'!AE7),ISNUMBER('[19]WebFIRE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IF(OR(ISNUMBER('[19]WebFIRE TEMPLATE'!AE6),ISNUMBER('[19]WebFIRE TEMPLATE'!AE7),ISNUMBER('[19]WebFIRE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7"/>
      <c r="P71" s="5" t="str">
        <f>IF(OR(ISNUMBER('[19]WebFIRE TEMPLATE'!AE6),ISNUMBER('[19]WebFIRE TEMPLATE'!AE7),ISNUMBER('[19]WebFIRE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28.5" x14ac:dyDescent="0.25">
      <c r="A72" s="53" t="s">
        <v>104</v>
      </c>
      <c r="B72" s="36" t="s">
        <v>13</v>
      </c>
      <c r="C72" s="37">
        <v>15</v>
      </c>
      <c r="D72" s="37">
        <v>0</v>
      </c>
      <c r="E72" s="38"/>
      <c r="F72" s="39">
        <f t="shared" ref="F72:F73" si="9">IF(B72="Yes",C72,D72)</f>
        <v>0</v>
      </c>
      <c r="G72" s="35" t="s">
        <v>105</v>
      </c>
      <c r="H72" s="54"/>
      <c r="I72" s="39">
        <v>5</v>
      </c>
      <c r="J72" s="39">
        <v>15</v>
      </c>
      <c r="K72" s="39">
        <v>-15</v>
      </c>
      <c r="L72" s="38"/>
      <c r="M72" s="39">
        <f t="shared" si="7"/>
        <v>0</v>
      </c>
      <c r="N72" s="55" t="s">
        <v>278</v>
      </c>
      <c r="P72" s="5" t="str">
        <f>IF(OR(ISNUMBER('[19]WebFIRE TEMPLATE'!AE6),ISNUMBER('[19]WebFIRE TEMPLATE'!AE7),ISNUMBER('[19]WebFIRE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IF(OR(ISNUMBER('[19]WebFIRE TEMPLATE'!AE6),ISNUMBER('[19]WebFIRE TEMPLATE'!AE7),ISNUMBER('[19]WebFIRE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IF(OR(ISNUMBER('[19]WebFIRE TEMPLATE'!AE6),ISNUMBER('[19]WebFIRE TEMPLATE'!AE7),ISNUMBER('[19]WebFIRE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IF(OR(ISNUMBER('[19]WebFIRE TEMPLATE'!AE6),ISNUMBER('[19]WebFIRE TEMPLATE'!AE7),ISNUMBER('[19]WebFIRE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IF(OR(ISNUMBER('[19]WebFIRE TEMPLATE'!AE6),ISNUMBER('[19]WebFIRE TEMPLATE'!AE7),ISNUMBER('[19]WebFIRE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IF(OR(ISNUMBER('[19]WebFIRE TEMPLATE'!AE6),ISNUMBER('[19]WebFIRE TEMPLATE'!AE7),ISNUMBER('[19]WebFIRE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150</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46</v>
      </c>
      <c r="F87" s="2">
        <f>IF(AND(B63="",B64="",B66="",B67="",B68="",B69="",B70="",B71="",B72="",B73=""),0,SUM(F81,F83))</f>
        <v>156</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46</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156</v>
      </c>
      <c r="C1" s="206"/>
      <c r="D1" s="206"/>
      <c r="E1" s="206"/>
      <c r="F1" s="206"/>
      <c r="G1" s="206"/>
    </row>
    <row r="2" spans="1:19" x14ac:dyDescent="0.25">
      <c r="A2" s="1" t="s">
        <v>2</v>
      </c>
      <c r="B2" s="205" t="s">
        <v>140</v>
      </c>
      <c r="C2" s="206"/>
      <c r="D2" s="206"/>
      <c r="E2" s="206"/>
      <c r="F2" s="206"/>
      <c r="G2" s="206"/>
    </row>
    <row r="3" spans="1:19" x14ac:dyDescent="0.25">
      <c r="A3" s="1" t="s">
        <v>4</v>
      </c>
      <c r="B3" s="205">
        <v>30603404</v>
      </c>
      <c r="C3" s="206"/>
      <c r="D3" s="206"/>
      <c r="E3" s="206"/>
      <c r="F3" s="206"/>
      <c r="G3" s="206"/>
      <c r="N3" s="7" t="s">
        <v>157</v>
      </c>
    </row>
    <row r="4" spans="1:19" ht="28.5" x14ac:dyDescent="0.25">
      <c r="A4" s="8" t="s">
        <v>6</v>
      </c>
      <c r="B4" s="207" t="s">
        <v>7</v>
      </c>
      <c r="C4" s="208"/>
      <c r="D4" s="208"/>
      <c r="E4" s="208"/>
      <c r="F4" s="208"/>
      <c r="G4" s="209"/>
      <c r="N4" s="76" t="s">
        <v>158</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49</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159</v>
      </c>
      <c r="P12" s="32" t="str">
        <f>IF(OR(ISNUMBER('[20]WebFIRE TEMPLATE'!AE6),ISNUMBER('[20]WebFIRE TEMPLATE'!AE7),ISNUMBER('[20]WebFIRE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IF(OR(ISNUMBER('[20]WebFIRE TEMPLATE'!AE6),ISNUMBER('[20]WebFIRE TEMPLATE'!AE7),ISNUMBER('[20]WebFIRE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IF(OR(ISNUMBER('[20]WebFIRE TEMPLATE'!AE6),ISNUMBER('[20]WebFIRE TEMPLATE'!AE7),ISNUMBER('[20]WebFIRE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IF(OR(ISNUMBER('[20]WebFIRE TEMPLATE'!AE6),ISNUMBER('[20]WebFIRE TEMPLATE'!AE7),ISNUMBER('[20]WebFIRE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IF(OR(ISNUMBER('[20]WebFIRE TEMPLATE'!AE6),ISNUMBER('[20]WebFIRE TEMPLATE'!AE7),ISNUMBER('[20]WebFIRE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IF(OR(ISNUMBER('[20]WebFIRE TEMPLATE'!AE6),ISNUMBER('[20]WebFIRE TEMPLATE'!AE7),ISNUMBER('[20]WebFIRE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47" t="s">
        <v>160</v>
      </c>
      <c r="P18" s="34" t="str">
        <f>IF(OR(ISNUMBER('[20]WebFIRE TEMPLATE'!AE6),ISNUMBER('[20]WebFIRE TEMPLATE'!AE7),ISNUMBER('[20]WebFIRE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161</v>
      </c>
      <c r="P19" s="34" t="str">
        <f>IF(OR(ISNUMBER('[20]WebFIRE TEMPLATE'!AE6),ISNUMBER('[20]WebFIRE TEMPLATE'!AE7),ISNUMBER('[20]WebFIRE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IF(OR(ISNUMBER('[20]WebFIRE TEMPLATE'!AE6),ISNUMBER('[20]WebFIRE TEMPLATE'!AE7),ISNUMBER('[20]WebFIRE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IF(OR(ISNUMBER('[20]WebFIRE TEMPLATE'!AE6),ISNUMBER('[20]WebFIRE TEMPLATE'!AE7),ISNUMBER('[20]WebFIRE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IF(OR(ISNUMBER('[20]WebFIRE TEMPLATE'!AE6),ISNUMBER('[20]WebFIRE TEMPLATE'!AE7),ISNUMBER('[20]WebFIRE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IF(OR(ISNUMBER('[20]WebFIRE TEMPLATE'!AE6),ISNUMBER('[20]WebFIRE TEMPLATE'!AE7),ISNUMBER('[20]WebFIRE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47" t="s">
        <v>162</v>
      </c>
      <c r="P24" s="34" t="str">
        <f>IF(OR(ISNUMBER('[20]WebFIRE TEMPLATE'!AE6),ISNUMBER('[20]WebFIRE TEMPLATE'!AE7),ISNUMBER('[20]WebFIRE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IF(OR(ISNUMBER('[20]WebFIRE TEMPLATE'!AE6),ISNUMBER('[20]WebFIRE TEMPLATE'!AE7),ISNUMBER('[20]WebFIRE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IF(OR(ISNUMBER('[20]WebFIRE TEMPLATE'!AE6),ISNUMBER('[20]WebFIRE TEMPLATE'!AE7),ISNUMBER('[20]WebFIRE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IF(OR(ISNUMBER('[20]WebFIRE TEMPLATE'!AE6),ISNUMBER('[20]WebFIRE TEMPLATE'!AE7),ISNUMBER('[20]WebFIRE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IF(OR(ISNUMBER('[20]WebFIRE TEMPLATE'!AE6),ISNUMBER('[20]WebFIRE TEMPLATE'!AE7),ISNUMBER('[20]WebFIRE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IF(OR(ISNUMBER('[20]WebFIRE TEMPLATE'!AE6),ISNUMBER('[20]WebFIRE TEMPLATE'!AE7),ISNUMBER('[20]WebFIRE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IF(OR(ISNUMBER('[20]WebFIRE TEMPLATE'!AE6),ISNUMBER('[20]WebFIRE TEMPLATE'!AE7),ISNUMBER('[20]WebFIRE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IF(OR(ISNUMBER('[20]WebFIRE TEMPLATE'!AE6),ISNUMBER('[20]WebFIRE TEMPLATE'!AE7),ISNUMBER('[20]WebFIRE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IF(OR(ISNUMBER('[20]WebFIRE TEMPLATE'!AE6),ISNUMBER('[20]WebFIRE TEMPLATE'!AE7),ISNUMBER('[20]WebFIRE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IF(OR(ISNUMBER('[20]WebFIRE TEMPLATE'!AE6),ISNUMBER('[20]WebFIRE TEMPLATE'!AE7),ISNUMBER('[20]WebFIRE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IF(OR(ISNUMBER('[20]WebFIRE TEMPLATE'!AE6),ISNUMBER('[20]WebFIRE TEMPLATE'!AE7),ISNUMBER('[20]WebFIRE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IF(OR(ISNUMBER('[20]WebFIRE TEMPLATE'!AE6),ISNUMBER('[20]WebFIRE TEMPLATE'!AE7),ISNUMBER('[20]WebFIRE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IF(OR(ISNUMBER('[20]WebFIRE TEMPLATE'!AE6),ISNUMBER('[20]WebFIRE TEMPLATE'!AE7),ISNUMBER('[20]WebFIRE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IF(OR(ISNUMBER('[20]WebFIRE TEMPLATE'!AE6),ISNUMBER('[20]WebFIRE TEMPLATE'!AE7),ISNUMBER('[20]WebFIRE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IF(OR(ISNUMBER('[20]WebFIRE TEMPLATE'!AE6),ISNUMBER('[20]WebFIRE TEMPLATE'!AE7),ISNUMBER('[20]WebFIRE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IF(OR(ISNUMBER('[20]WebFIRE TEMPLATE'!AE6),ISNUMBER('[20]WebFIRE TEMPLATE'!AE7),ISNUMBER('[20]WebFIRE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IF(OR(ISNUMBER('[20]WebFIRE TEMPLATE'!AE6),ISNUMBER('[20]WebFIRE TEMPLATE'!AE7),ISNUMBER('[20]WebFIRE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IF(OR(ISNUMBER('[20]WebFIRE TEMPLATE'!AE6),ISNUMBER('[20]WebFIRE TEMPLATE'!AE7),ISNUMBER('[20]WebFIRE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IF(OR(ISNUMBER('[20]WebFIRE TEMPLATE'!AE6),ISNUMBER('[20]WebFIRE TEMPLATE'!AE7),ISNUMBER('[20]WebFIRE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IF(OR(ISNUMBER('[20]WebFIRE TEMPLATE'!AE6),ISNUMBER('[20]WebFIRE TEMPLATE'!AE7),ISNUMBER('[20]WebFIRE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IF(OR(ISNUMBER('[20]WebFIRE TEMPLATE'!AE6),ISNUMBER('[20]WebFIRE TEMPLATE'!AE7),ISNUMBER('[20]WebFIRE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IF(OR(ISNUMBER('[20]WebFIRE TEMPLATE'!AE6),ISNUMBER('[20]WebFIRE TEMPLATE'!AE7),ISNUMBER('[20]WebFIRE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IF(OR(ISNUMBER('[20]WebFIRE TEMPLATE'!AE6),ISNUMBER('[20]WebFIRE TEMPLATE'!AE7),ISNUMBER('[20]WebFIRE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IF(OR(ISNUMBER('[20]WebFIRE TEMPLATE'!AE6),ISNUMBER('[20]WebFIRE TEMPLATE'!AE7),ISNUMBER('[20]WebFIRE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IF(OR(ISNUMBER('[20]WebFIRE TEMPLATE'!AE6),ISNUMBER('[20]WebFIRE TEMPLATE'!AE7),ISNUMBER('[20]WebFIRE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IF(OR(ISNUMBER('[20]WebFIRE TEMPLATE'!AE6),ISNUMBER('[20]WebFIRE TEMPLATE'!AE7),ISNUMBER('[20]WebFIRE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IF(OR(ISNUMBER('[20]WebFIRE TEMPLATE'!AE6),ISNUMBER('[20]WebFIRE TEMPLATE'!AE7),ISNUMBER('[20]WebFIRE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IF(OR(ISNUMBER('[20]WebFIRE TEMPLATE'!AE6),ISNUMBER('[20]WebFIRE TEMPLATE'!AE7),ISNUMBER('[20]WebFIRE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IF(OR(ISNUMBER('[20]WebFIRE TEMPLATE'!AE6),ISNUMBER('[20]WebFIRE TEMPLATE'!AE7),ISNUMBER('[20]WebFIRE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IF(OR(ISNUMBER('[20]WebFIRE TEMPLATE'!AE6),ISNUMBER('[20]WebFIRE TEMPLATE'!AE7),ISNUMBER('[20]WebFIRE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IF(OR(ISNUMBER('[20]WebFIRE TEMPLATE'!AE6),ISNUMBER('[20]WebFIRE TEMPLATE'!AE7),ISNUMBER('[20]WebFIRE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IF(OR(ISNUMBER('[20]WebFIRE TEMPLATE'!AE6),ISNUMBER('[20]WebFIRE TEMPLATE'!AE7),ISNUMBER('[20]WebFIRE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IF(OR(ISNUMBER('[20]WebFIRE TEMPLATE'!AE6),ISNUMBER('[20]WebFIRE TEMPLATE'!AE7),ISNUMBER('[20]WebFIRE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IF(OR(ISNUMBER('[20]WebFIRE TEMPLATE'!AE6),ISNUMBER('[20]WebFIRE TEMPLATE'!AE7),ISNUMBER('[20]WebFIRE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IF(OR(ISNUMBER('[20]WebFIRE TEMPLATE'!AE6),ISNUMBER('[20]WebFIRE TEMPLATE'!AE7),ISNUMBER('[20]WebFIRE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IF(OR(ISNUMBER('[20]WebFIRE TEMPLATE'!AE6),ISNUMBER('[20]WebFIRE TEMPLATE'!AE7),ISNUMBER('[20]WebFIRE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IF(OR(ISNUMBER('[20]WebFIRE TEMPLATE'!AE6),ISNUMBER('[20]WebFIRE TEMPLATE'!AE7),ISNUMBER('[20]WebFIRE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IF(OR(ISNUMBER('[20]WebFIRE TEMPLATE'!AE6),ISNUMBER('[20]WebFIRE TEMPLATE'!AE7),ISNUMBER('[20]WebFIRE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 t="shared" ref="F66:F70" si="8">IF(B66="Yes",C66,D66)</f>
        <v>9</v>
      </c>
      <c r="G66" s="35" t="s">
        <v>92</v>
      </c>
      <c r="H66" s="54"/>
      <c r="I66" s="39">
        <v>3</v>
      </c>
      <c r="J66" s="39">
        <v>9</v>
      </c>
      <c r="K66" s="39">
        <v>-9</v>
      </c>
      <c r="L66" s="39">
        <v>0</v>
      </c>
      <c r="M66" s="39">
        <f t="shared" si="7"/>
        <v>0</v>
      </c>
      <c r="N66" s="55"/>
      <c r="P66" s="5" t="str">
        <f>IF(OR(ISNUMBER('[20]WebFIRE TEMPLATE'!AE6),ISNUMBER('[20]WebFIRE TEMPLATE'!AE7),ISNUMBER('[20]WebFIRE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7"/>
      <c r="P67" s="5" t="str">
        <f>IF(OR(ISNUMBER('[20]WebFIRE TEMPLATE'!AE6),ISNUMBER('[20]WebFIRE TEMPLATE'!AE7),ISNUMBER('[20]WebFIRE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IF(OR(ISNUMBER('[20]WebFIRE TEMPLATE'!AE6),ISNUMBER('[20]WebFIRE TEMPLATE'!AE7),ISNUMBER('[20]WebFIRE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IF(OR(ISNUMBER('[20]WebFIRE TEMPLATE'!AE6),ISNUMBER('[20]WebFIRE TEMPLATE'!AE7),ISNUMBER('[20]WebFIRE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IF(OR(ISNUMBER('[20]WebFIRE TEMPLATE'!AE6),ISNUMBER('[20]WebFIRE TEMPLATE'!AE7),ISNUMBER('[20]WebFIRE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7"/>
      <c r="P71" s="5" t="str">
        <f>IF(OR(ISNUMBER('[20]WebFIRE TEMPLATE'!AE6),ISNUMBER('[20]WebFIRE TEMPLATE'!AE7),ISNUMBER('[20]WebFIRE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3" t="s">
        <v>104</v>
      </c>
      <c r="B72" s="36" t="s">
        <v>13</v>
      </c>
      <c r="C72" s="37">
        <v>15</v>
      </c>
      <c r="D72" s="37">
        <v>0</v>
      </c>
      <c r="E72" s="38"/>
      <c r="F72" s="39">
        <f t="shared" ref="F72:F73" si="9">IF(B72="Yes",C72,D72)</f>
        <v>0</v>
      </c>
      <c r="G72" s="35" t="s">
        <v>105</v>
      </c>
      <c r="H72" s="54"/>
      <c r="I72" s="39">
        <v>5</v>
      </c>
      <c r="J72" s="39">
        <v>15</v>
      </c>
      <c r="K72" s="39">
        <v>-15</v>
      </c>
      <c r="L72" s="38"/>
      <c r="M72" s="39">
        <f t="shared" si="7"/>
        <v>0</v>
      </c>
      <c r="N72" s="55" t="s">
        <v>163</v>
      </c>
      <c r="P72" s="5" t="str">
        <f>IF(OR(ISNUMBER('[20]WebFIRE TEMPLATE'!AE6),ISNUMBER('[20]WebFIRE TEMPLATE'!AE7),ISNUMBER('[20]WebFIRE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IF(OR(ISNUMBER('[20]WebFIRE TEMPLATE'!AE6),ISNUMBER('[20]WebFIRE TEMPLATE'!AE7),ISNUMBER('[20]WebFIRE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IF(OR(ISNUMBER('[20]WebFIRE TEMPLATE'!AE6),ISNUMBER('[20]WebFIRE TEMPLATE'!AE7),ISNUMBER('[20]WebFIRE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IF(OR(ISNUMBER('[20]WebFIRE TEMPLATE'!AE6),ISNUMBER('[20]WebFIRE TEMPLATE'!AE7),ISNUMBER('[20]WebFIRE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IF(OR(ISNUMBER('[20]WebFIRE TEMPLATE'!AE6),ISNUMBER('[20]WebFIRE TEMPLATE'!AE7),ISNUMBER('[20]WebFIRE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IF(OR(ISNUMBER('[20]WebFIRE TEMPLATE'!AE6),ISNUMBER('[20]WebFIRE TEMPLATE'!AE7),ISNUMBER('[20]WebFIRE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150</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49</v>
      </c>
      <c r="F87" s="2">
        <f>IF(AND(B63="",B64="",B66="",B67="",B68="",B69="",B70="",B71="",B72="",B73=""),0,SUM(F81,F83))</f>
        <v>165</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49</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G15" sqref="G15"/>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49" t="s">
        <v>149</v>
      </c>
      <c r="C1" s="250"/>
      <c r="D1" s="250"/>
      <c r="E1" s="250"/>
      <c r="F1" s="250"/>
      <c r="G1" s="250"/>
    </row>
    <row r="2" spans="1:19" x14ac:dyDescent="0.25">
      <c r="A2" s="1" t="s">
        <v>2</v>
      </c>
      <c r="B2" s="205" t="s">
        <v>140</v>
      </c>
      <c r="C2" s="206"/>
      <c r="D2" s="206"/>
      <c r="E2" s="206"/>
      <c r="F2" s="206"/>
      <c r="G2" s="206"/>
    </row>
    <row r="3" spans="1:19" x14ac:dyDescent="0.25">
      <c r="A3" s="1" t="s">
        <v>4</v>
      </c>
      <c r="B3" s="205">
        <v>30603404</v>
      </c>
      <c r="C3" s="206"/>
      <c r="D3" s="206"/>
      <c r="E3" s="206"/>
      <c r="F3" s="206"/>
      <c r="G3" s="206"/>
      <c r="N3" s="7" t="s">
        <v>150</v>
      </c>
    </row>
    <row r="4" spans="1:19" x14ac:dyDescent="0.25">
      <c r="A4" s="8" t="s">
        <v>6</v>
      </c>
      <c r="B4" s="207" t="s">
        <v>7</v>
      </c>
      <c r="C4" s="208"/>
      <c r="D4" s="208"/>
      <c r="E4" s="208"/>
      <c r="F4" s="208"/>
      <c r="G4" s="209"/>
      <c r="N4" s="76" t="s">
        <v>151</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38</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31"/>
      <c r="P12" s="32" t="str">
        <f>IF(OR(ISNUMBER('[21]WebFIRE TEMPLATE'!AE6),ISNUMBER('[21]WebFIRE TEMPLATE'!AE7),ISNUMBER('[21]WebFIRE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IF(OR(ISNUMBER('[21]WebFIRE TEMPLATE'!AE6),ISNUMBER('[21]WebFIRE TEMPLATE'!AE7),ISNUMBER('[21]WebFIRE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IF(OR(ISNUMBER('[21]WebFIRE TEMPLATE'!AE6),ISNUMBER('[21]WebFIRE TEMPLATE'!AE7),ISNUMBER('[21]WebFIRE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IF(OR(ISNUMBER('[21]WebFIRE TEMPLATE'!AE6),ISNUMBER('[21]WebFIRE TEMPLATE'!AE7),ISNUMBER('[21]WebFIRE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IF(OR(ISNUMBER('[21]WebFIRE TEMPLATE'!AE6),ISNUMBER('[21]WebFIRE TEMPLATE'!AE7),ISNUMBER('[21]WebFIRE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IF(OR(ISNUMBER('[21]WebFIRE TEMPLATE'!AE6),ISNUMBER('[21]WebFIRE TEMPLATE'!AE7),ISNUMBER('[21]WebFIRE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IF(OR(ISNUMBER('[21]WebFIRE TEMPLATE'!AE6),ISNUMBER('[21]WebFIRE TEMPLATE'!AE7),ISNUMBER('[21]WebFIRE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152</v>
      </c>
      <c r="P19" s="34" t="str">
        <f>IF(OR(ISNUMBER('[21]WebFIRE TEMPLATE'!AE6),ISNUMBER('[21]WebFIRE TEMPLATE'!AE7),ISNUMBER('[21]WebFIRE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IF(OR(ISNUMBER('[21]WebFIRE TEMPLATE'!AE6),ISNUMBER('[21]WebFIRE TEMPLATE'!AE7),ISNUMBER('[21]WebFIRE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IF(OR(ISNUMBER('[21]WebFIRE TEMPLATE'!AE6),ISNUMBER('[21]WebFIRE TEMPLATE'!AE7),ISNUMBER('[21]WebFIRE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IF(OR(ISNUMBER('[21]WebFIRE TEMPLATE'!AE6),ISNUMBER('[21]WebFIRE TEMPLATE'!AE7),ISNUMBER('[21]WebFIRE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IF(OR(ISNUMBER('[21]WebFIRE TEMPLATE'!AE6),ISNUMBER('[21]WebFIRE TEMPLATE'!AE7),ISNUMBER('[21]WebFIRE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13</v>
      </c>
      <c r="C24" s="39">
        <v>9</v>
      </c>
      <c r="D24" s="39">
        <v>0</v>
      </c>
      <c r="E24" s="39"/>
      <c r="F24" s="39">
        <f t="shared" ref="F24" si="1">IF(B24="Yes",C24,D24)</f>
        <v>0</v>
      </c>
      <c r="G24" s="24" t="s">
        <v>40</v>
      </c>
      <c r="H24" s="36"/>
      <c r="I24" s="41">
        <v>3</v>
      </c>
      <c r="J24" s="41">
        <v>9</v>
      </c>
      <c r="K24" s="41">
        <v>-9</v>
      </c>
      <c r="L24" s="42"/>
      <c r="M24" s="41">
        <f>IF(F24=0,IF(OR(H24="No",H24=""),0,IF(AND(F24=0,H24="Yes"),I24+J24,0)),IF(AND(F24=C24,H24="Yes"),I24,IF(H24="No",K24,0)))</f>
        <v>0</v>
      </c>
      <c r="N24" s="47" t="s">
        <v>153</v>
      </c>
      <c r="P24" s="34" t="str">
        <f>IF(OR(ISNUMBER('[21]WebFIRE TEMPLATE'!AE6),ISNUMBER('[21]WebFIRE TEMPLATE'!AE7),ISNUMBER('[21]WebFIRE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IF(OR(ISNUMBER('[21]WebFIRE TEMPLATE'!AE6),ISNUMBER('[21]WebFIRE TEMPLATE'!AE7),ISNUMBER('[21]WebFIRE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IF(OR(ISNUMBER('[21]WebFIRE TEMPLATE'!AE6),ISNUMBER('[21]WebFIRE TEMPLATE'!AE7),ISNUMBER('[21]WebFIRE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IF(OR(ISNUMBER('[21]WebFIRE TEMPLATE'!AE6),ISNUMBER('[21]WebFIRE TEMPLATE'!AE7),ISNUMBER('[21]WebFIRE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IF(OR(ISNUMBER('[21]WebFIRE TEMPLATE'!AE6),ISNUMBER('[21]WebFIRE TEMPLATE'!AE7),ISNUMBER('[21]WebFIRE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IF(OR(ISNUMBER('[21]WebFIRE TEMPLATE'!AE6),ISNUMBER('[21]WebFIRE TEMPLATE'!AE7),ISNUMBER('[21]WebFIRE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IF(OR(ISNUMBER('[21]WebFIRE TEMPLATE'!AE6),ISNUMBER('[21]WebFIRE TEMPLATE'!AE7),ISNUMBER('[21]WebFIRE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IF(OR(ISNUMBER('[21]WebFIRE TEMPLATE'!AE6),ISNUMBER('[21]WebFIRE TEMPLATE'!AE7),ISNUMBER('[21]WebFIRE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IF(OR(ISNUMBER('[21]WebFIRE TEMPLATE'!AE6),ISNUMBER('[21]WebFIRE TEMPLATE'!AE7),ISNUMBER('[21]WebFIRE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IF(OR(ISNUMBER('[21]WebFIRE TEMPLATE'!AE6),ISNUMBER('[21]WebFIRE TEMPLATE'!AE7),ISNUMBER('[21]WebFIRE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IF(OR(ISNUMBER('[21]WebFIRE TEMPLATE'!AE6),ISNUMBER('[21]WebFIRE TEMPLATE'!AE7),ISNUMBER('[21]WebFIRE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IF(OR(ISNUMBER('[21]WebFIRE TEMPLATE'!AE6),ISNUMBER('[21]WebFIRE TEMPLATE'!AE7),ISNUMBER('[21]WebFIRE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IF(OR(ISNUMBER('[21]WebFIRE TEMPLATE'!AE6),ISNUMBER('[21]WebFIRE TEMPLATE'!AE7),ISNUMBER('[21]WebFIRE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IF(OR(ISNUMBER('[21]WebFIRE TEMPLATE'!AE6),ISNUMBER('[21]WebFIRE TEMPLATE'!AE7),ISNUMBER('[21]WebFIRE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IF(OR(ISNUMBER('[21]WebFIRE TEMPLATE'!AE6),ISNUMBER('[21]WebFIRE TEMPLATE'!AE7),ISNUMBER('[21]WebFIRE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IF(OR(ISNUMBER('[21]WebFIRE TEMPLATE'!AE6),ISNUMBER('[21]WebFIRE TEMPLATE'!AE7),ISNUMBER('[21]WebFIRE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IF(OR(ISNUMBER('[21]WebFIRE TEMPLATE'!AE6),ISNUMBER('[21]WebFIRE TEMPLATE'!AE7),ISNUMBER('[21]WebFIRE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IF(OR(ISNUMBER('[21]WebFIRE TEMPLATE'!AE6),ISNUMBER('[21]WebFIRE TEMPLATE'!AE7),ISNUMBER('[21]WebFIRE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IF(OR(ISNUMBER('[21]WebFIRE TEMPLATE'!AE6),ISNUMBER('[21]WebFIRE TEMPLATE'!AE7),ISNUMBER('[21]WebFIRE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IF(OR(ISNUMBER('[21]WebFIRE TEMPLATE'!AE6),ISNUMBER('[21]WebFIRE TEMPLATE'!AE7),ISNUMBER('[21]WebFIRE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IF(OR(ISNUMBER('[21]WebFIRE TEMPLATE'!AE6),ISNUMBER('[21]WebFIRE TEMPLATE'!AE7),ISNUMBER('[21]WebFIRE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IF(OR(ISNUMBER('[21]WebFIRE TEMPLATE'!AE6),ISNUMBER('[21]WebFIRE TEMPLATE'!AE7),ISNUMBER('[21]WebFIRE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IF(OR(ISNUMBER('[21]WebFIRE TEMPLATE'!AE6),ISNUMBER('[21]WebFIRE TEMPLATE'!AE7),ISNUMBER('[21]WebFIRE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IF(OR(ISNUMBER('[21]WebFIRE TEMPLATE'!AE6),ISNUMBER('[21]WebFIRE TEMPLATE'!AE7),ISNUMBER('[21]WebFIRE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IF(OR(ISNUMBER('[21]WebFIRE TEMPLATE'!AE6),ISNUMBER('[21]WebFIRE TEMPLATE'!AE7),ISNUMBER('[21]WebFIRE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IF(OR(ISNUMBER('[21]WebFIRE TEMPLATE'!AE6),ISNUMBER('[21]WebFIRE TEMPLATE'!AE7),ISNUMBER('[21]WebFIRE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IF(OR(ISNUMBER('[21]WebFIRE TEMPLATE'!AE6),ISNUMBER('[21]WebFIRE TEMPLATE'!AE7),ISNUMBER('[21]WebFIRE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IF(OR(ISNUMBER('[21]WebFIRE TEMPLATE'!AE6),ISNUMBER('[21]WebFIRE TEMPLATE'!AE7),ISNUMBER('[21]WebFIRE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IF(OR(ISNUMBER('[21]WebFIRE TEMPLATE'!AE6),ISNUMBER('[21]WebFIRE TEMPLATE'!AE7),ISNUMBER('[21]WebFIRE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IF(OR(ISNUMBER('[21]WebFIRE TEMPLATE'!AE6),ISNUMBER('[21]WebFIRE TEMPLATE'!AE7),ISNUMBER('[21]WebFIRE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IF(OR(ISNUMBER('[21]WebFIRE TEMPLATE'!AE6),ISNUMBER('[21]WebFIRE TEMPLATE'!AE7),ISNUMBER('[21]WebFIRE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IF(OR(ISNUMBER('[21]WebFIRE TEMPLATE'!AE6),ISNUMBER('[21]WebFIRE TEMPLATE'!AE7),ISNUMBER('[21]WebFIRE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IF(OR(ISNUMBER('[21]WebFIRE TEMPLATE'!AE6),ISNUMBER('[21]WebFIRE TEMPLATE'!AE7),ISNUMBER('[21]WebFIRE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IF(OR(ISNUMBER('[21]WebFIRE TEMPLATE'!AE6),ISNUMBER('[21]WebFIRE TEMPLATE'!AE7),ISNUMBER('[21]WebFIRE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IF(OR(ISNUMBER('[21]WebFIRE TEMPLATE'!AE6),ISNUMBER('[21]WebFIRE TEMPLATE'!AE7),ISNUMBER('[21]WebFIRE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IF(OR(ISNUMBER('[21]WebFIRE TEMPLATE'!AE6),ISNUMBER('[21]WebFIRE TEMPLATE'!AE7),ISNUMBER('[21]WebFIRE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IF(OR(ISNUMBER('[21]WebFIRE TEMPLATE'!AE6),ISNUMBER('[21]WebFIRE TEMPLATE'!AE7),ISNUMBER('[21]WebFIRE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IF(OR(ISNUMBER('[21]WebFIRE TEMPLATE'!AE6),ISNUMBER('[21]WebFIRE TEMPLATE'!AE7),ISNUMBER('[21]WebFIRE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IF(OR(ISNUMBER('[21]WebFIRE TEMPLATE'!AE6),ISNUMBER('[21]WebFIRE TEMPLATE'!AE7),ISNUMBER('[21]WebFIRE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3" t="s">
        <v>93</v>
      </c>
      <c r="B67" s="36" t="s">
        <v>13</v>
      </c>
      <c r="C67" s="37">
        <v>12</v>
      </c>
      <c r="D67" s="37">
        <v>0</v>
      </c>
      <c r="E67" s="38"/>
      <c r="F67" s="39">
        <f t="shared" si="8"/>
        <v>0</v>
      </c>
      <c r="G67" s="53" t="s">
        <v>94</v>
      </c>
      <c r="H67" s="54"/>
      <c r="I67" s="39">
        <v>4</v>
      </c>
      <c r="J67" s="39">
        <v>12</v>
      </c>
      <c r="K67" s="39">
        <v>-12</v>
      </c>
      <c r="L67" s="38"/>
      <c r="M67" s="39">
        <f t="shared" si="7"/>
        <v>0</v>
      </c>
      <c r="N67" s="55" t="s">
        <v>154</v>
      </c>
      <c r="P67" s="5" t="str">
        <f>IF(OR(ISNUMBER('[21]WebFIRE TEMPLATE'!AE6),ISNUMBER('[21]WebFIRE TEMPLATE'!AE7),ISNUMBER('[21]WebFIRE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IF(OR(ISNUMBER('[21]WebFIRE TEMPLATE'!AE6),ISNUMBER('[21]WebFIRE TEMPLATE'!AE7),ISNUMBER('[21]WebFIRE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IF(OR(ISNUMBER('[21]WebFIRE TEMPLATE'!AE6),ISNUMBER('[21]WebFIRE TEMPLATE'!AE7),ISNUMBER('[21]WebFIRE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IF(OR(ISNUMBER('[21]WebFIRE TEMPLATE'!AE6),ISNUMBER('[21]WebFIRE TEMPLATE'!AE7),ISNUMBER('[21]WebFIRE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7"/>
      <c r="P71" s="5" t="str">
        <f>IF(OR(ISNUMBER('[21]WebFIRE TEMPLATE'!AE6),ISNUMBER('[21]WebFIRE TEMPLATE'!AE7),ISNUMBER('[21]WebFIRE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104</v>
      </c>
      <c r="B72" s="36" t="s">
        <v>13</v>
      </c>
      <c r="C72" s="37">
        <v>15</v>
      </c>
      <c r="D72" s="37">
        <v>0</v>
      </c>
      <c r="E72" s="38"/>
      <c r="F72" s="39">
        <f t="shared" ref="F72:F73" si="9">IF(B72="Yes",C72,D72)</f>
        <v>0</v>
      </c>
      <c r="G72" s="35" t="s">
        <v>105</v>
      </c>
      <c r="H72" s="54"/>
      <c r="I72" s="39">
        <v>5</v>
      </c>
      <c r="J72" s="39">
        <v>15</v>
      </c>
      <c r="K72" s="39">
        <v>-15</v>
      </c>
      <c r="L72" s="38"/>
      <c r="M72" s="39">
        <f t="shared" si="7"/>
        <v>0</v>
      </c>
      <c r="N72" s="55" t="s">
        <v>155</v>
      </c>
      <c r="P72" s="5" t="str">
        <f>IF(OR(ISNUMBER('[21]WebFIRE TEMPLATE'!AE6),ISNUMBER('[21]WebFIRE TEMPLATE'!AE7),ISNUMBER('[21]WebFIRE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IF(OR(ISNUMBER('[21]WebFIRE TEMPLATE'!AE6),ISNUMBER('[21]WebFIRE TEMPLATE'!AE7),ISNUMBER('[21]WebFIRE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IF(OR(ISNUMBER('[21]WebFIRE TEMPLATE'!AE6),ISNUMBER('[21]WebFIRE TEMPLATE'!AE7),ISNUMBER('[21]WebFIRE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IF(OR(ISNUMBER('[21]WebFIRE TEMPLATE'!AE6),ISNUMBER('[21]WebFIRE TEMPLATE'!AE7),ISNUMBER('[21]WebFIRE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IF(OR(ISNUMBER('[21]WebFIRE TEMPLATE'!AE6),ISNUMBER('[21]WebFIRE TEMPLATE'!AE7),ISNUMBER('[21]WebFIRE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IF(OR(ISNUMBER('[21]WebFIRE TEMPLATE'!AE6),ISNUMBER('[21]WebFIRE TEMPLATE'!AE7),ISNUMBER('[21]WebFIRE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row>
    <row r="82" spans="1:15" ht="18.75" hidden="1" customHeight="1" x14ac:dyDescent="0.2">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1"/>
      <c r="D83" s="67" t="s">
        <v>120</v>
      </c>
      <c r="E83" s="3">
        <f>SUM(C63:C64,C66:C73)+IF(H66="N/A",L66-J66,0)+IF(H71="N/A",L71-J71,0)</f>
        <v>177</v>
      </c>
      <c r="F83" s="3">
        <f>SUM(F63:F64,F66:F73)+IF(H66="N/A",L66-J66,0)+IF(H71="N/A",L71-J71,0)</f>
        <v>129</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6" t="s">
        <v>131</v>
      </c>
      <c r="B87" s="2">
        <v>75</v>
      </c>
      <c r="C87" s="3">
        <f>SUM(C14:C15,C17:C19,C24,C25,C63:C64,C66:C73)+IF(H16="N/A",L16,0)+IF(H25="N/A",L25-J25,0)+IF(H66="N/A",L66-J66,0)+IF(H71="N/A",L71-J71,0)</f>
        <v>264</v>
      </c>
      <c r="D87" s="3"/>
      <c r="E87" s="2">
        <f>IF(F87&gt;0,ROUND(((100*F87/J87)+F12),0),0)</f>
        <v>38</v>
      </c>
      <c r="F87" s="2">
        <f>IF(AND(B63="",B64="",B66="",B67="",B68="",B69="",B70="",B71="",B72="",B73=""),0,SUM(F81,F83))</f>
        <v>135</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38</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49" t="s">
        <v>139</v>
      </c>
      <c r="C1" s="250"/>
      <c r="D1" s="250"/>
      <c r="E1" s="250"/>
      <c r="F1" s="250"/>
      <c r="G1" s="250"/>
    </row>
    <row r="2" spans="1:19" x14ac:dyDescent="0.25">
      <c r="A2" s="1" t="s">
        <v>2</v>
      </c>
      <c r="B2" s="205" t="s">
        <v>140</v>
      </c>
      <c r="C2" s="206"/>
      <c r="D2" s="206"/>
      <c r="E2" s="206"/>
      <c r="F2" s="206"/>
      <c r="G2" s="206"/>
    </row>
    <row r="3" spans="1:19" x14ac:dyDescent="0.25">
      <c r="A3" s="1" t="s">
        <v>4</v>
      </c>
      <c r="B3" s="205">
        <v>30603404</v>
      </c>
      <c r="C3" s="206"/>
      <c r="D3" s="206"/>
      <c r="E3" s="206"/>
      <c r="F3" s="206"/>
      <c r="G3" s="206"/>
      <c r="N3" s="7" t="s">
        <v>141</v>
      </c>
    </row>
    <row r="4" spans="1:19" x14ac:dyDescent="0.25">
      <c r="A4" s="8" t="s">
        <v>6</v>
      </c>
      <c r="B4" s="207" t="s">
        <v>7</v>
      </c>
      <c r="C4" s="208"/>
      <c r="D4" s="208"/>
      <c r="E4" s="208"/>
      <c r="F4" s="208"/>
      <c r="G4" s="209"/>
      <c r="N4" s="76" t="s">
        <v>142</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53</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143</v>
      </c>
      <c r="P12" s="32" t="str">
        <f>IF(OR(ISNUMBER('[22]WebFIRE TEMPLATE'!AE6),ISNUMBER('[22]WebFIRE TEMPLATE'!AE7),ISNUMBER('[22]WebFIRE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IF(OR(ISNUMBER('[22]WebFIRE TEMPLATE'!AE6),ISNUMBER('[22]WebFIRE TEMPLATE'!AE7),ISNUMBER('[22]WebFIRE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IF(OR(ISNUMBER('[22]WebFIRE TEMPLATE'!AE6),ISNUMBER('[22]WebFIRE TEMPLATE'!AE7),ISNUMBER('[22]WebFIRE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IF(OR(ISNUMBER('[22]WebFIRE TEMPLATE'!AE6),ISNUMBER('[22]WebFIRE TEMPLATE'!AE7),ISNUMBER('[22]WebFIRE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IF(OR(ISNUMBER('[22]WebFIRE TEMPLATE'!AE6),ISNUMBER('[22]WebFIRE TEMPLATE'!AE7),ISNUMBER('[22]WebFIRE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IF(OR(ISNUMBER('[22]WebFIRE TEMPLATE'!AE6),ISNUMBER('[22]WebFIRE TEMPLATE'!AE7),ISNUMBER('[22]WebFIRE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IF(OR(ISNUMBER('[22]WebFIRE TEMPLATE'!AE6),ISNUMBER('[22]WebFIRE TEMPLATE'!AE7),ISNUMBER('[22]WebFIRE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47" t="s">
        <v>144</v>
      </c>
      <c r="P19" s="34" t="str">
        <f>IF(OR(ISNUMBER('[22]WebFIRE TEMPLATE'!AE6),ISNUMBER('[22]WebFIRE TEMPLATE'!AE7),ISNUMBER('[22]WebFIRE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IF(OR(ISNUMBER('[22]WebFIRE TEMPLATE'!AE6),ISNUMBER('[22]WebFIRE TEMPLATE'!AE7),ISNUMBER('[22]WebFIRE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IF(OR(ISNUMBER('[22]WebFIRE TEMPLATE'!AE6),ISNUMBER('[22]WebFIRE TEMPLATE'!AE7),ISNUMBER('[22]WebFIRE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IF(OR(ISNUMBER('[22]WebFIRE TEMPLATE'!AE6),ISNUMBER('[22]WebFIRE TEMPLATE'!AE7),ISNUMBER('[22]WebFIRE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IF(OR(ISNUMBER('[22]WebFIRE TEMPLATE'!AE6),ISNUMBER('[22]WebFIRE TEMPLATE'!AE7),ISNUMBER('[22]WebFIRE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47" t="s">
        <v>145</v>
      </c>
      <c r="P24" s="34" t="str">
        <f>IF(OR(ISNUMBER('[22]WebFIRE TEMPLATE'!AE6),ISNUMBER('[22]WebFIRE TEMPLATE'!AE7),ISNUMBER('[22]WebFIRE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IF(OR(ISNUMBER('[22]WebFIRE TEMPLATE'!AE6),ISNUMBER('[22]WebFIRE TEMPLATE'!AE7),ISNUMBER('[22]WebFIRE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IF(OR(ISNUMBER('[22]WebFIRE TEMPLATE'!AE6),ISNUMBER('[22]WebFIRE TEMPLATE'!AE7),ISNUMBER('[22]WebFIRE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IF(OR(ISNUMBER('[22]WebFIRE TEMPLATE'!AE6),ISNUMBER('[22]WebFIRE TEMPLATE'!AE7),ISNUMBER('[22]WebFIRE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IF(OR(ISNUMBER('[22]WebFIRE TEMPLATE'!AE6),ISNUMBER('[22]WebFIRE TEMPLATE'!AE7),ISNUMBER('[22]WebFIRE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IF(OR(ISNUMBER('[22]WebFIRE TEMPLATE'!AE6),ISNUMBER('[22]WebFIRE TEMPLATE'!AE7),ISNUMBER('[22]WebFIRE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IF(OR(ISNUMBER('[22]WebFIRE TEMPLATE'!AE6),ISNUMBER('[22]WebFIRE TEMPLATE'!AE7),ISNUMBER('[22]WebFIRE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IF(OR(ISNUMBER('[22]WebFIRE TEMPLATE'!AE6),ISNUMBER('[22]WebFIRE TEMPLATE'!AE7),ISNUMBER('[22]WebFIRE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IF(OR(ISNUMBER('[22]WebFIRE TEMPLATE'!AE6),ISNUMBER('[22]WebFIRE TEMPLATE'!AE7),ISNUMBER('[22]WebFIRE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IF(OR(ISNUMBER('[22]WebFIRE TEMPLATE'!AE6),ISNUMBER('[22]WebFIRE TEMPLATE'!AE7),ISNUMBER('[22]WebFIRE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IF(OR(ISNUMBER('[22]WebFIRE TEMPLATE'!AE6),ISNUMBER('[22]WebFIRE TEMPLATE'!AE7),ISNUMBER('[22]WebFIRE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IF(OR(ISNUMBER('[22]WebFIRE TEMPLATE'!AE6),ISNUMBER('[22]WebFIRE TEMPLATE'!AE7),ISNUMBER('[22]WebFIRE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IF(OR(ISNUMBER('[22]WebFIRE TEMPLATE'!AE6),ISNUMBER('[22]WebFIRE TEMPLATE'!AE7),ISNUMBER('[22]WebFIRE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IF(OR(ISNUMBER('[22]WebFIRE TEMPLATE'!AE6),ISNUMBER('[22]WebFIRE TEMPLATE'!AE7),ISNUMBER('[22]WebFIRE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IF(OR(ISNUMBER('[22]WebFIRE TEMPLATE'!AE6),ISNUMBER('[22]WebFIRE TEMPLATE'!AE7),ISNUMBER('[22]WebFIRE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IF(OR(ISNUMBER('[22]WebFIRE TEMPLATE'!AE6),ISNUMBER('[22]WebFIRE TEMPLATE'!AE7),ISNUMBER('[22]WebFIRE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IF(OR(ISNUMBER('[22]WebFIRE TEMPLATE'!AE6),ISNUMBER('[22]WebFIRE TEMPLATE'!AE7),ISNUMBER('[22]WebFIRE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IF(OR(ISNUMBER('[22]WebFIRE TEMPLATE'!AE6),ISNUMBER('[22]WebFIRE TEMPLATE'!AE7),ISNUMBER('[22]WebFIRE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IF(OR(ISNUMBER('[22]WebFIRE TEMPLATE'!AE6),ISNUMBER('[22]WebFIRE TEMPLATE'!AE7),ISNUMBER('[22]WebFIRE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IF(OR(ISNUMBER('[22]WebFIRE TEMPLATE'!AE6),ISNUMBER('[22]WebFIRE TEMPLATE'!AE7),ISNUMBER('[22]WebFIRE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IF(OR(ISNUMBER('[22]WebFIRE TEMPLATE'!AE6),ISNUMBER('[22]WebFIRE TEMPLATE'!AE7),ISNUMBER('[22]WebFIRE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IF(OR(ISNUMBER('[22]WebFIRE TEMPLATE'!AE6),ISNUMBER('[22]WebFIRE TEMPLATE'!AE7),ISNUMBER('[22]WebFIRE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IF(OR(ISNUMBER('[22]WebFIRE TEMPLATE'!AE6),ISNUMBER('[22]WebFIRE TEMPLATE'!AE7),ISNUMBER('[22]WebFIRE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IF(OR(ISNUMBER('[22]WebFIRE TEMPLATE'!AE6),ISNUMBER('[22]WebFIRE TEMPLATE'!AE7),ISNUMBER('[22]WebFIRE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IF(OR(ISNUMBER('[22]WebFIRE TEMPLATE'!AE6),ISNUMBER('[22]WebFIRE TEMPLATE'!AE7),ISNUMBER('[22]WebFIRE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IF(OR(ISNUMBER('[22]WebFIRE TEMPLATE'!AE6),ISNUMBER('[22]WebFIRE TEMPLATE'!AE7),ISNUMBER('[22]WebFIRE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IF(OR(ISNUMBER('[22]WebFIRE TEMPLATE'!AE6),ISNUMBER('[22]WebFIRE TEMPLATE'!AE7),ISNUMBER('[22]WebFIRE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IF(OR(ISNUMBER('[22]WebFIRE TEMPLATE'!AE6),ISNUMBER('[22]WebFIRE TEMPLATE'!AE7),ISNUMBER('[22]WebFIRE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IF(OR(ISNUMBER('[22]WebFIRE TEMPLATE'!AE6),ISNUMBER('[22]WebFIRE TEMPLATE'!AE7),ISNUMBER('[22]WebFIRE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IF(OR(ISNUMBER('[22]WebFIRE TEMPLATE'!AE6),ISNUMBER('[22]WebFIRE TEMPLATE'!AE7),ISNUMBER('[22]WebFIRE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IF(OR(ISNUMBER('[22]WebFIRE TEMPLATE'!AE6),ISNUMBER('[22]WebFIRE TEMPLATE'!AE7),ISNUMBER('[22]WebFIRE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IF(OR(ISNUMBER('[22]WebFIRE TEMPLATE'!AE6),ISNUMBER('[22]WebFIRE TEMPLATE'!AE7),ISNUMBER('[22]WebFIRE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IF(OR(ISNUMBER('[22]WebFIRE TEMPLATE'!AE6),ISNUMBER('[22]WebFIRE TEMPLATE'!AE7),ISNUMBER('[22]WebFIRE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IF(OR(ISNUMBER('[22]WebFIRE TEMPLATE'!AE6),ISNUMBER('[22]WebFIRE TEMPLATE'!AE7),ISNUMBER('[22]WebFIRE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IF(OR(ISNUMBER('[22]WebFIRE TEMPLATE'!AE6),ISNUMBER('[22]WebFIRE TEMPLATE'!AE7),ISNUMBER('[22]WebFIRE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IF(OR(ISNUMBER('[22]WebFIRE TEMPLATE'!AE6),ISNUMBER('[22]WebFIRE TEMPLATE'!AE7),ISNUMBER('[22]WebFIRE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IF(OR(ISNUMBER('[22]WebFIRE TEMPLATE'!AE6),ISNUMBER('[22]WebFIRE TEMPLATE'!AE7),ISNUMBER('[22]WebFIRE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IF(OR(ISNUMBER('[22]WebFIRE TEMPLATE'!AE6),ISNUMBER('[22]WebFIRE TEMPLATE'!AE7),ISNUMBER('[22]WebFIRE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 t="shared" ref="F66:F70" si="8">IF(B66="Yes",C66,D66)</f>
        <v>9</v>
      </c>
      <c r="G66" s="35" t="s">
        <v>92</v>
      </c>
      <c r="H66" s="54"/>
      <c r="I66" s="39">
        <v>3</v>
      </c>
      <c r="J66" s="39">
        <v>9</v>
      </c>
      <c r="K66" s="39">
        <v>-9</v>
      </c>
      <c r="L66" s="39">
        <v>0</v>
      </c>
      <c r="M66" s="39">
        <f t="shared" si="7"/>
        <v>0</v>
      </c>
      <c r="N66" s="55" t="s">
        <v>146</v>
      </c>
      <c r="P66" s="5" t="str">
        <f>IF(OR(ISNUMBER('[22]WebFIRE TEMPLATE'!AE6),ISNUMBER('[22]WebFIRE TEMPLATE'!AE7),ISNUMBER('[22]WebFIRE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5" t="s">
        <v>147</v>
      </c>
      <c r="P67" s="5" t="str">
        <f>IF(OR(ISNUMBER('[22]WebFIRE TEMPLATE'!AE6),ISNUMBER('[22]WebFIRE TEMPLATE'!AE7),ISNUMBER('[22]WebFIRE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IF(OR(ISNUMBER('[22]WebFIRE TEMPLATE'!AE6),ISNUMBER('[22]WebFIRE TEMPLATE'!AE7),ISNUMBER('[22]WebFIRE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IF(OR(ISNUMBER('[22]WebFIRE TEMPLATE'!AE6),ISNUMBER('[22]WebFIRE TEMPLATE'!AE7),ISNUMBER('[22]WebFIRE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IF(OR(ISNUMBER('[22]WebFIRE TEMPLATE'!AE6),ISNUMBER('[22]WebFIRE TEMPLATE'!AE7),ISNUMBER('[22]WebFIRE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7"/>
      <c r="P71" s="5" t="str">
        <f>IF(OR(ISNUMBER('[22]WebFIRE TEMPLATE'!AE6),ISNUMBER('[22]WebFIRE TEMPLATE'!AE7),ISNUMBER('[22]WebFIRE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t="s">
        <v>148</v>
      </c>
      <c r="P72" s="5" t="str">
        <f>IF(OR(ISNUMBER('[22]WebFIRE TEMPLATE'!AE6),ISNUMBER('[22]WebFIRE TEMPLATE'!AE7),ISNUMBER('[22]WebFIRE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IF(OR(ISNUMBER('[22]WebFIRE TEMPLATE'!AE6),ISNUMBER('[22]WebFIRE TEMPLATE'!AE7),ISNUMBER('[22]WebFIRE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IF(OR(ISNUMBER('[22]WebFIRE TEMPLATE'!AE6),ISNUMBER('[22]WebFIRE TEMPLATE'!AE7),ISNUMBER('[22]WebFIRE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IF(OR(ISNUMBER('[22]WebFIRE TEMPLATE'!AE6),ISNUMBER('[22]WebFIRE TEMPLATE'!AE7),ISNUMBER('[22]WebFIRE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IF(OR(ISNUMBER('[22]WebFIRE TEMPLATE'!AE6),ISNUMBER('[22]WebFIRE TEMPLATE'!AE7),ISNUMBER('[22]WebFIRE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IF(OR(ISNUMBER('[22]WebFIRE TEMPLATE'!AE6),ISNUMBER('[22]WebFIRE TEMPLATE'!AE7),ISNUMBER('[22]WebFIRE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165</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53</v>
      </c>
      <c r="F87" s="2">
        <f>IF(AND(B63="",B64="",B66="",B67="",B68="",B69="",B70="",B71="",B72="",B73=""),0,SUM(F81,F83))</f>
        <v>180</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53</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Q90" sqref="Q90"/>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75" customWidth="1"/>
    <col min="18" max="18" width="60.7109375" style="99" customWidth="1"/>
    <col min="19" max="16384" width="9.140625" style="100"/>
  </cols>
  <sheetData>
    <row r="1" spans="1:19" x14ac:dyDescent="0.25">
      <c r="A1" s="96" t="s">
        <v>0</v>
      </c>
      <c r="B1" s="219" t="s">
        <v>344</v>
      </c>
      <c r="C1" s="220"/>
      <c r="D1" s="220"/>
      <c r="E1" s="220"/>
      <c r="F1" s="220"/>
      <c r="G1" s="220"/>
    </row>
    <row r="2" spans="1:19" x14ac:dyDescent="0.25">
      <c r="A2" s="96" t="s">
        <v>2</v>
      </c>
      <c r="B2" s="221" t="s">
        <v>289</v>
      </c>
      <c r="C2" s="220"/>
      <c r="D2" s="220"/>
      <c r="E2" s="220"/>
      <c r="F2" s="220"/>
      <c r="G2" s="220"/>
    </row>
    <row r="3" spans="1:19" x14ac:dyDescent="0.25">
      <c r="A3" s="96" t="s">
        <v>4</v>
      </c>
      <c r="B3" s="222">
        <v>30603404</v>
      </c>
      <c r="C3" s="223"/>
      <c r="D3" s="223"/>
      <c r="E3" s="223"/>
      <c r="F3" s="223"/>
      <c r="G3" s="223"/>
      <c r="N3" s="99" t="s">
        <v>293</v>
      </c>
    </row>
    <row r="4" spans="1:19" ht="25.5" x14ac:dyDescent="0.25">
      <c r="A4" s="102" t="s">
        <v>6</v>
      </c>
      <c r="B4" s="224" t="s">
        <v>281</v>
      </c>
      <c r="C4" s="225"/>
      <c r="D4" s="225"/>
      <c r="E4" s="225"/>
      <c r="F4" s="225"/>
      <c r="G4" s="226"/>
      <c r="N4" s="173" t="s">
        <v>288</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37</v>
      </c>
    </row>
    <row r="8" spans="1:19" ht="23.25" x14ac:dyDescent="0.25">
      <c r="A8" s="106"/>
      <c r="B8" s="107"/>
      <c r="C8" s="107"/>
      <c r="D8" s="107"/>
      <c r="E8" s="107"/>
      <c r="F8" s="107"/>
      <c r="G8" s="107"/>
      <c r="H8" s="105"/>
    </row>
    <row r="9" spans="1:19" x14ac:dyDescent="0.25">
      <c r="B9" s="108"/>
      <c r="J9" s="98" t="s">
        <v>12</v>
      </c>
      <c r="K9" s="98" t="s">
        <v>13</v>
      </c>
      <c r="L9" s="98" t="s">
        <v>14</v>
      </c>
    </row>
    <row r="10" spans="1:19" ht="63.75" x14ac:dyDescent="0.25">
      <c r="A10" s="109" t="s">
        <v>15</v>
      </c>
      <c r="B10" s="110" t="s">
        <v>16</v>
      </c>
      <c r="C10" s="111" t="s">
        <v>12</v>
      </c>
      <c r="D10" s="112" t="s">
        <v>13</v>
      </c>
      <c r="E10" s="113" t="s">
        <v>14</v>
      </c>
      <c r="F10" s="112" t="s">
        <v>17</v>
      </c>
      <c r="G10" s="10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68" t="s">
        <v>12</v>
      </c>
      <c r="C12" s="119">
        <v>2</v>
      </c>
      <c r="D12" s="119">
        <v>0</v>
      </c>
      <c r="E12" s="120"/>
      <c r="F12" s="121">
        <f>IF(B12="Yes",C12,D12)</f>
        <v>2</v>
      </c>
      <c r="G12" s="118" t="s">
        <v>24</v>
      </c>
      <c r="H12" s="122"/>
      <c r="I12" s="123">
        <v>0</v>
      </c>
      <c r="J12" s="123">
        <v>2</v>
      </c>
      <c r="K12" s="123">
        <v>-2</v>
      </c>
      <c r="L12" s="124"/>
      <c r="M12" s="123">
        <f>IF(F12=0,IF(OR(H12="No",H12=""),0,IF(AND(F12=0,H12="Yes"),I12+J12,0)),IF(AND(F12=C12,H12="Yes"),I12,IF(H12="No",K12,0)))</f>
        <v>0</v>
      </c>
      <c r="N12" s="127" t="s">
        <v>291</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ht="25.5"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5.5" x14ac:dyDescent="0.25">
      <c r="A15" s="129" t="s">
        <v>27</v>
      </c>
      <c r="B15" s="130" t="s">
        <v>12</v>
      </c>
      <c r="C15" s="131">
        <v>6</v>
      </c>
      <c r="D15" s="131">
        <v>0</v>
      </c>
      <c r="E15" s="132"/>
      <c r="F15" s="133">
        <f t="shared" ref="F15:F19" si="0">IF(B15="Yes",C15,D15)</f>
        <v>6</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S15" s="99"/>
    </row>
    <row r="16" spans="1:19"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28.5"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57"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S19" s="103"/>
    </row>
    <row r="20" spans="1:19"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28.5"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28.5"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290</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03"/>
      <c r="S26" s="99"/>
    </row>
    <row r="27" spans="1:19" ht="18.75" x14ac:dyDescent="0.25">
      <c r="A27" s="109" t="s">
        <v>44</v>
      </c>
      <c r="B27" s="143"/>
      <c r="C27" s="120"/>
      <c r="D27" s="120"/>
      <c r="E27" s="120"/>
      <c r="F27" s="120"/>
      <c r="G27" s="144"/>
      <c r="H27" s="144"/>
      <c r="I27" s="120"/>
      <c r="J27" s="120"/>
      <c r="K27" s="120"/>
      <c r="L27" s="120"/>
      <c r="M27" s="120"/>
      <c r="N27" s="126"/>
      <c r="P27" s="128"/>
      <c r="S27" s="99"/>
    </row>
    <row r="28" spans="1:19" ht="28.5"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0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t="s">
        <v>292</v>
      </c>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9"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50"/>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145" t="s">
        <v>104</v>
      </c>
      <c r="B72" s="130" t="s">
        <v>12</v>
      </c>
      <c r="C72" s="131">
        <v>15</v>
      </c>
      <c r="D72" s="131">
        <v>0</v>
      </c>
      <c r="E72" s="132"/>
      <c r="F72" s="133">
        <f t="shared" ref="F72:F73" si="9">IF(B72="Yes",C72,D72)</f>
        <v>15</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28.5" x14ac:dyDescent="0.25">
      <c r="A73" s="129" t="s">
        <v>107</v>
      </c>
      <c r="B73" s="130" t="s">
        <v>13</v>
      </c>
      <c r="C73" s="131">
        <v>54</v>
      </c>
      <c r="D73" s="131">
        <v>0</v>
      </c>
      <c r="E73" s="132"/>
      <c r="F73" s="133">
        <f t="shared" si="9"/>
        <v>0</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x14ac:dyDescent="0.2">
      <c r="B78" s="151"/>
      <c r="E78" s="100"/>
      <c r="F78" s="98"/>
      <c r="G78" s="128"/>
      <c r="H78" s="152"/>
      <c r="M78" s="98"/>
    </row>
    <row r="79" spans="1:19" ht="15.75" x14ac:dyDescent="0.25">
      <c r="A79" s="214" t="s">
        <v>113</v>
      </c>
      <c r="B79" s="214"/>
      <c r="C79" s="214"/>
      <c r="D79" s="214"/>
      <c r="E79" s="214"/>
      <c r="F79" s="214"/>
      <c r="G79" s="128"/>
      <c r="H79" s="153"/>
      <c r="M79" s="98"/>
    </row>
    <row r="80" spans="1:19" ht="52.5" x14ac:dyDescent="0.25">
      <c r="A80" s="154"/>
      <c r="B80" s="154"/>
      <c r="C80" s="154"/>
      <c r="D80" s="155"/>
      <c r="E80" s="155" t="s">
        <v>114</v>
      </c>
      <c r="F80" s="155" t="s">
        <v>115</v>
      </c>
      <c r="G80" s="128"/>
      <c r="H80" s="153"/>
      <c r="I80" s="215" t="s">
        <v>114</v>
      </c>
      <c r="J80" s="216"/>
      <c r="K80" s="156"/>
      <c r="L80" s="156"/>
      <c r="M80" s="157" t="s">
        <v>115</v>
      </c>
    </row>
    <row r="81" spans="1:15" x14ac:dyDescent="0.2">
      <c r="B81" s="153"/>
      <c r="D81" s="158" t="s">
        <v>116</v>
      </c>
      <c r="E81" s="98">
        <f>SUM(C14:C15,C17:C19,C24,C25)+IF(H16="N/A",L16,0)+IF(H25="N/A",L25-J25,0)</f>
        <v>87</v>
      </c>
      <c r="F81" s="98">
        <f>SUM(F14:F15,F17:F19,F24,F25)+IF(AND(B15="Yes",H16="N/A"),L16,0)+IF(AND(B25="Yes",H25="N/A"),L25-J25,0)</f>
        <v>21</v>
      </c>
      <c r="H81" s="158" t="s">
        <v>117</v>
      </c>
      <c r="I81" s="99">
        <f>SUM(I13:I15,I17:I24)+IF(AND(B15="Yes",H16="N/A"),L16,I16)+IF(AND(B25="Yes",H25="N/A"),L25,I25)</f>
        <v>30</v>
      </c>
      <c r="J81" s="98">
        <f>SUM(J14:J15,J17:J23,C24,C25)+IF(H16="N/A",L16,0)+IF(H25="N/A",L25-J25,0)</f>
        <v>87</v>
      </c>
      <c r="M81" s="98">
        <f>SUM(M13:M25)</f>
        <v>0</v>
      </c>
    </row>
    <row r="82" spans="1:15"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x14ac:dyDescent="0.2">
      <c r="B83" s="153"/>
      <c r="D83" s="159" t="s">
        <v>120</v>
      </c>
      <c r="E83" s="98">
        <f>SUM(C63:C64,C66:C73)+IF(H66="N/A",L66-J66,0)+IF(H71="N/A",L71-J71,0)</f>
        <v>177</v>
      </c>
      <c r="F83" s="98">
        <f>SUM(F63:F64,F66:F73)+IF(H66="N/A",L66-J66,0)+IF(H71="N/A",L71-J71,0)</f>
        <v>102</v>
      </c>
      <c r="G83" s="99"/>
      <c r="H83" s="159" t="s">
        <v>121</v>
      </c>
      <c r="I83" s="99">
        <f>SUM(I63:I65,I67:I70,I72:I77)+IF(AND(B66="Yes",H66="N/A"),L66,I66)+IF(AND(B71="Yes",H71="N/A"),L71,I71)</f>
        <v>59</v>
      </c>
      <c r="J83" s="98">
        <f>SUM(J63:J65,J67:J70,J72:J77)+IF(AND(B66="Yes",H66="N/A"),L66,J66)+IF(AND(B71="Yes",H71="N/A"),L71,J71)</f>
        <v>177</v>
      </c>
      <c r="M83" s="98">
        <f>SUM(M63:M77)</f>
        <v>0</v>
      </c>
    </row>
    <row r="84" spans="1:15" x14ac:dyDescent="0.2">
      <c r="B84" s="153"/>
      <c r="G84" s="100" t="s">
        <v>122</v>
      </c>
      <c r="H84" s="153"/>
      <c r="N84" s="100"/>
    </row>
    <row r="85" spans="1:15" ht="60" x14ac:dyDescent="0.25">
      <c r="B85" s="160" t="s">
        <v>123</v>
      </c>
      <c r="C85" s="161" t="s">
        <v>124</v>
      </c>
      <c r="E85" s="162" t="s">
        <v>125</v>
      </c>
      <c r="F85" s="163" t="s">
        <v>126</v>
      </c>
      <c r="H85" s="97" t="s">
        <v>127</v>
      </c>
      <c r="I85" s="97" t="s">
        <v>128</v>
      </c>
      <c r="J85" s="97"/>
      <c r="L85" s="164" t="s">
        <v>125</v>
      </c>
      <c r="M85" s="165" t="s">
        <v>129</v>
      </c>
      <c r="N85" s="100"/>
    </row>
    <row r="86" spans="1:15"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x14ac:dyDescent="0.25">
      <c r="A87" s="158" t="s">
        <v>131</v>
      </c>
      <c r="B87" s="97">
        <v>75</v>
      </c>
      <c r="C87" s="98">
        <f>SUM(C14:C15,C17:C19,C24,C25,C63:C64,C66:C73)+IF(H16="N/A",L16,0)+IF(H25="N/A",L25-J25,0)+IF(H66="N/A",L66-J66,0)+IF(H71="N/A",L71-J71,0)</f>
        <v>264</v>
      </c>
      <c r="D87" s="98"/>
      <c r="E87" s="97">
        <f>IF(F87&gt;0,ROUND(((100*F87/J87)+F12),0),0)</f>
        <v>37</v>
      </c>
      <c r="F87" s="97">
        <f>IF(AND(B63="",B64="",B66="",B67="",B68="",B69="",B70="",B71="",B72="",B73=""),0,SUM(F81,F83))</f>
        <v>123</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37</v>
      </c>
    </row>
    <row r="94" spans="1:15" x14ac:dyDescent="0.25">
      <c r="O94" s="97"/>
    </row>
    <row r="95" spans="1:15" x14ac:dyDescent="0.25">
      <c r="C95" s="167"/>
      <c r="F95" s="167"/>
      <c r="I95" s="97"/>
      <c r="J95" s="97"/>
    </row>
    <row r="96" spans="1:15" x14ac:dyDescent="0.25">
      <c r="C96" s="167"/>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60" activePane="bottomLeft" state="frozen"/>
      <selection activeCell="Q90" sqref="Q90"/>
      <selection pane="bottomLeft" activeCell="B2" sqref="B2:G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343</v>
      </c>
      <c r="C1" s="220"/>
      <c r="D1" s="220"/>
      <c r="E1" s="220"/>
      <c r="F1" s="220"/>
      <c r="G1" s="220"/>
    </row>
    <row r="2" spans="1:19" x14ac:dyDescent="0.25">
      <c r="A2" s="96" t="s">
        <v>2</v>
      </c>
      <c r="B2" s="221" t="s">
        <v>289</v>
      </c>
      <c r="C2" s="220"/>
      <c r="D2" s="220"/>
      <c r="E2" s="220"/>
      <c r="F2" s="220"/>
      <c r="G2" s="220"/>
    </row>
    <row r="3" spans="1:19" x14ac:dyDescent="0.25">
      <c r="A3" s="96" t="s">
        <v>4</v>
      </c>
      <c r="B3" s="222">
        <v>30603404</v>
      </c>
      <c r="C3" s="223"/>
      <c r="D3" s="223"/>
      <c r="E3" s="223"/>
      <c r="F3" s="223"/>
      <c r="G3" s="223"/>
      <c r="N3" s="99" t="s">
        <v>294</v>
      </c>
    </row>
    <row r="4" spans="1:19" ht="25.5" x14ac:dyDescent="0.25">
      <c r="A4" s="102" t="s">
        <v>6</v>
      </c>
      <c r="B4" s="224" t="s">
        <v>281</v>
      </c>
      <c r="C4" s="225"/>
      <c r="D4" s="225"/>
      <c r="E4" s="225"/>
      <c r="F4" s="225"/>
      <c r="G4" s="226"/>
      <c r="N4" s="173" t="s">
        <v>335</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52</v>
      </c>
    </row>
    <row r="8" spans="1:19" ht="23.25" x14ac:dyDescent="0.25">
      <c r="A8" s="106"/>
      <c r="B8" s="107"/>
      <c r="C8" s="107"/>
      <c r="D8" s="107"/>
      <c r="E8" s="107"/>
      <c r="F8" s="107"/>
      <c r="G8" s="107"/>
      <c r="H8" s="105"/>
    </row>
    <row r="9" spans="1:19" x14ac:dyDescent="0.25">
      <c r="B9" s="108"/>
      <c r="J9" s="98" t="s">
        <v>12</v>
      </c>
      <c r="K9" s="98" t="s">
        <v>13</v>
      </c>
      <c r="L9" s="98" t="s">
        <v>14</v>
      </c>
    </row>
    <row r="10" spans="1:19" ht="63.75" x14ac:dyDescent="0.25">
      <c r="A10" s="109" t="s">
        <v>15</v>
      </c>
      <c r="B10" s="110" t="s">
        <v>16</v>
      </c>
      <c r="C10" s="111" t="s">
        <v>12</v>
      </c>
      <c r="D10" s="112" t="s">
        <v>13</v>
      </c>
      <c r="E10" s="113" t="s">
        <v>14</v>
      </c>
      <c r="F10" s="112" t="s">
        <v>17</v>
      </c>
      <c r="G10" s="10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68" t="s">
        <v>12</v>
      </c>
      <c r="C12" s="119">
        <v>2</v>
      </c>
      <c r="D12" s="119">
        <v>0</v>
      </c>
      <c r="E12" s="120"/>
      <c r="F12" s="121">
        <f>IF(B12="Yes",C12,D12)</f>
        <v>2</v>
      </c>
      <c r="G12" s="118" t="s">
        <v>24</v>
      </c>
      <c r="H12" s="122"/>
      <c r="I12" s="123">
        <v>0</v>
      </c>
      <c r="J12" s="123">
        <v>2</v>
      </c>
      <c r="K12" s="123">
        <v>-2</v>
      </c>
      <c r="L12" s="124"/>
      <c r="M12" s="123">
        <f>IF(F12=0,IF(OR(H12="No",H12=""),0,IF(AND(F12=0,H12="Yes"),I12+J12,0)),IF(AND(F12=C12,H12="Yes"),I12,IF(H12="No",K12,0)))</f>
        <v>0</v>
      </c>
      <c r="N12" s="127" t="s">
        <v>296</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ht="25.5"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5.5" x14ac:dyDescent="0.25">
      <c r="A15" s="129" t="s">
        <v>27</v>
      </c>
      <c r="B15" s="130" t="s">
        <v>12</v>
      </c>
      <c r="C15" s="131">
        <v>6</v>
      </c>
      <c r="D15" s="131">
        <v>0</v>
      </c>
      <c r="E15" s="132"/>
      <c r="F15" s="133">
        <f t="shared" ref="F15:F19" si="0">IF(B15="Yes",C15,D15)</f>
        <v>6</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28.5"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57"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28.5"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28.5"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295</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09" t="s">
        <v>44</v>
      </c>
      <c r="B27" s="143"/>
      <c r="C27" s="120"/>
      <c r="D27" s="120"/>
      <c r="E27" s="120"/>
      <c r="F27" s="120"/>
      <c r="G27" s="144"/>
      <c r="H27" s="144"/>
      <c r="I27" s="120"/>
      <c r="J27" s="120"/>
      <c r="K27" s="120"/>
      <c r="L27" s="120"/>
      <c r="M27" s="120"/>
      <c r="N27" s="126"/>
      <c r="P27" s="128"/>
      <c r="S27" s="99"/>
    </row>
    <row r="28" spans="1:19" ht="28.5"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0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t="s">
        <v>297</v>
      </c>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50"/>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145" t="s">
        <v>104</v>
      </c>
      <c r="B72" s="130" t="s">
        <v>12</v>
      </c>
      <c r="C72" s="131">
        <v>15</v>
      </c>
      <c r="D72" s="131">
        <v>0</v>
      </c>
      <c r="E72" s="132"/>
      <c r="F72" s="133">
        <f t="shared" ref="F72:F73" si="9">IF(B72="Yes",C72,D72)</f>
        <v>15</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28.5"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x14ac:dyDescent="0.2">
      <c r="B78" s="151"/>
      <c r="E78" s="100"/>
      <c r="F78" s="98"/>
      <c r="G78" s="128"/>
      <c r="H78" s="152"/>
      <c r="M78" s="98"/>
    </row>
    <row r="79" spans="1:19" ht="15.75" x14ac:dyDescent="0.25">
      <c r="A79" s="214" t="s">
        <v>113</v>
      </c>
      <c r="B79" s="214"/>
      <c r="C79" s="214"/>
      <c r="D79" s="214"/>
      <c r="E79" s="214"/>
      <c r="F79" s="214"/>
      <c r="G79" s="128"/>
      <c r="H79" s="153"/>
      <c r="M79" s="98"/>
    </row>
    <row r="80" spans="1:19" ht="52.5" x14ac:dyDescent="0.25">
      <c r="A80" s="154"/>
      <c r="B80" s="154"/>
      <c r="C80" s="154"/>
      <c r="D80" s="155"/>
      <c r="E80" s="155" t="s">
        <v>114</v>
      </c>
      <c r="F80" s="155" t="s">
        <v>115</v>
      </c>
      <c r="G80" s="128"/>
      <c r="H80" s="153"/>
      <c r="I80" s="215" t="s">
        <v>114</v>
      </c>
      <c r="J80" s="216"/>
      <c r="K80" s="156"/>
      <c r="L80" s="156"/>
      <c r="M80" s="157" t="s">
        <v>115</v>
      </c>
    </row>
    <row r="81" spans="1:15" x14ac:dyDescent="0.2">
      <c r="B81" s="153"/>
      <c r="D81" s="158" t="s">
        <v>116</v>
      </c>
      <c r="E81" s="98">
        <f>SUM(C14:C15,C17:C19,C24,C25)+IF(H16="N/A",L16,0)+IF(H25="N/A",L25-J25,0)</f>
        <v>87</v>
      </c>
      <c r="F81" s="98">
        <f>SUM(F14:F15,F17:F19,F24,F25)+IF(AND(B15="Yes",H16="N/A"),L16,0)+IF(AND(B25="Yes",H25="N/A"),L25-J25,0)</f>
        <v>21</v>
      </c>
      <c r="H81" s="158" t="s">
        <v>117</v>
      </c>
      <c r="I81" s="99">
        <f>SUM(I13:I15,I17:I24)+IF(AND(B15="Yes",H16="N/A"),L16,I16)+IF(AND(B25="Yes",H25="N/A"),L25,I25)</f>
        <v>30</v>
      </c>
      <c r="J81" s="98">
        <f>SUM(J14:J15,J17:J23,C24,C25)+IF(H16="N/A",L16,0)+IF(H25="N/A",L25-J25,0)</f>
        <v>87</v>
      </c>
      <c r="M81" s="98">
        <f>SUM(M13:M25)</f>
        <v>0</v>
      </c>
    </row>
    <row r="82" spans="1:15"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x14ac:dyDescent="0.2">
      <c r="B83" s="153"/>
      <c r="D83" s="159" t="s">
        <v>120</v>
      </c>
      <c r="E83" s="98">
        <f>SUM(C63:C64,C66:C73)+IF(H66="N/A",L66-J66,0)+IF(H71="N/A",L71-J71,0)</f>
        <v>177</v>
      </c>
      <c r="F83" s="98">
        <f>SUM(F63:F64,F66:F73)+IF(H66="N/A",L66-J66,0)+IF(H71="N/A",L71-J71,0)</f>
        <v>156</v>
      </c>
      <c r="G83" s="99"/>
      <c r="H83" s="159" t="s">
        <v>121</v>
      </c>
      <c r="I83" s="99">
        <f>SUM(I63:I65,I67:I70,I72:I77)+IF(AND(B66="Yes",H66="N/A"),L66,I66)+IF(AND(B71="Yes",H71="N/A"),L71,I71)</f>
        <v>59</v>
      </c>
      <c r="J83" s="98">
        <f>SUM(J63:J65,J67:J70,J72:J77)+IF(AND(B66="Yes",H66="N/A"),L66,J66)+IF(AND(B71="Yes",H71="N/A"),L71,J71)</f>
        <v>177</v>
      </c>
      <c r="M83" s="98">
        <f>SUM(M63:M77)</f>
        <v>0</v>
      </c>
    </row>
    <row r="84" spans="1:15" x14ac:dyDescent="0.2">
      <c r="B84" s="153"/>
      <c r="G84" s="100" t="s">
        <v>122</v>
      </c>
      <c r="H84" s="153"/>
      <c r="N84" s="100"/>
    </row>
    <row r="85" spans="1:15" ht="60" x14ac:dyDescent="0.25">
      <c r="B85" s="160" t="s">
        <v>123</v>
      </c>
      <c r="C85" s="161" t="s">
        <v>124</v>
      </c>
      <c r="E85" s="162" t="s">
        <v>125</v>
      </c>
      <c r="F85" s="163" t="s">
        <v>126</v>
      </c>
      <c r="H85" s="97" t="s">
        <v>127</v>
      </c>
      <c r="I85" s="97" t="s">
        <v>128</v>
      </c>
      <c r="J85" s="97"/>
      <c r="L85" s="164" t="s">
        <v>125</v>
      </c>
      <c r="M85" s="165" t="s">
        <v>129</v>
      </c>
      <c r="N85" s="100"/>
    </row>
    <row r="86" spans="1:15"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x14ac:dyDescent="0.25">
      <c r="A87" s="158" t="s">
        <v>131</v>
      </c>
      <c r="B87" s="97">
        <v>75</v>
      </c>
      <c r="C87" s="98">
        <f>SUM(C14:C15,C17:C19,C24,C25,C63:C64,C66:C73)+IF(H16="N/A",L16,0)+IF(H25="N/A",L25-J25,0)+IF(H66="N/A",L66-J66,0)+IF(H71="N/A",L71-J71,0)</f>
        <v>264</v>
      </c>
      <c r="D87" s="98"/>
      <c r="E87" s="97">
        <f>IF(F87&gt;0,ROUND(((100*F87/J87)+F12),0),0)</f>
        <v>52</v>
      </c>
      <c r="F87" s="97">
        <f>IF(AND(B63="",B64="",B66="",B67="",B68="",B69="",B70="",B71="",B72="",B73=""),0,SUM(F81,F83))</f>
        <v>177</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52</v>
      </c>
    </row>
    <row r="94" spans="1:15" x14ac:dyDescent="0.25">
      <c r="O94" s="97"/>
    </row>
    <row r="95" spans="1:15" x14ac:dyDescent="0.25">
      <c r="C95" s="167"/>
      <c r="F95" s="167"/>
      <c r="I95" s="97"/>
      <c r="J95" s="97"/>
    </row>
    <row r="96" spans="1:15" x14ac:dyDescent="0.25">
      <c r="C96" s="167"/>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7" activePane="bottomLeft" state="frozen"/>
      <selection activeCell="Q90" sqref="Q90"/>
      <selection pane="bottomLeft" activeCell="B24" sqref="B24"/>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340</v>
      </c>
      <c r="C1" s="220"/>
      <c r="D1" s="220"/>
      <c r="E1" s="220"/>
      <c r="F1" s="220"/>
      <c r="G1" s="220"/>
    </row>
    <row r="2" spans="1:19" x14ac:dyDescent="0.25">
      <c r="A2" s="96" t="s">
        <v>2</v>
      </c>
      <c r="B2" s="221" t="s">
        <v>350</v>
      </c>
      <c r="C2" s="220"/>
      <c r="D2" s="220"/>
      <c r="E2" s="220"/>
      <c r="F2" s="220"/>
      <c r="G2" s="220"/>
    </row>
    <row r="3" spans="1:19" x14ac:dyDescent="0.25">
      <c r="A3" s="96" t="s">
        <v>4</v>
      </c>
      <c r="B3" s="222">
        <v>30603404</v>
      </c>
      <c r="C3" s="223"/>
      <c r="D3" s="223"/>
      <c r="E3" s="223"/>
      <c r="F3" s="223"/>
      <c r="G3" s="223"/>
      <c r="N3" s="99" t="s">
        <v>348</v>
      </c>
    </row>
    <row r="4" spans="1:19" ht="28.5" x14ac:dyDescent="0.25">
      <c r="A4" s="102" t="s">
        <v>6</v>
      </c>
      <c r="B4" s="224" t="s">
        <v>342</v>
      </c>
      <c r="C4" s="225"/>
      <c r="D4" s="225"/>
      <c r="E4" s="225"/>
      <c r="F4" s="225"/>
      <c r="G4" s="226"/>
      <c r="N4" s="193" t="s">
        <v>347</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44</v>
      </c>
    </row>
    <row r="8" spans="1:19" ht="23.25" x14ac:dyDescent="0.25">
      <c r="A8" s="191"/>
      <c r="B8" s="192"/>
      <c r="C8" s="192"/>
      <c r="D8" s="192"/>
      <c r="E8" s="192"/>
      <c r="F8" s="192"/>
      <c r="G8" s="192"/>
      <c r="H8" s="105"/>
    </row>
    <row r="9" spans="1:19" x14ac:dyDescent="0.25">
      <c r="B9" s="108"/>
      <c r="J9" s="98" t="s">
        <v>12</v>
      </c>
      <c r="K9" s="98" t="s">
        <v>13</v>
      </c>
      <c r="L9" s="98" t="s">
        <v>14</v>
      </c>
    </row>
    <row r="10" spans="1:19" ht="63.75" x14ac:dyDescent="0.25">
      <c r="A10" s="189" t="s">
        <v>15</v>
      </c>
      <c r="B10" s="110" t="s">
        <v>16</v>
      </c>
      <c r="C10" s="111" t="s">
        <v>12</v>
      </c>
      <c r="D10" s="112" t="s">
        <v>13</v>
      </c>
      <c r="E10" s="113" t="s">
        <v>14</v>
      </c>
      <c r="F10" s="112" t="s">
        <v>17</v>
      </c>
      <c r="G10" s="18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68"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ht="25.5"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5.5"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28.5"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57"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28.5"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28.5"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89" t="s">
        <v>44</v>
      </c>
      <c r="B27" s="143"/>
      <c r="C27" s="120"/>
      <c r="D27" s="120"/>
      <c r="E27" s="120"/>
      <c r="F27" s="120"/>
      <c r="G27" s="144"/>
      <c r="H27" s="144"/>
      <c r="I27" s="120"/>
      <c r="J27" s="120"/>
      <c r="K27" s="120"/>
      <c r="L27" s="120"/>
      <c r="M27" s="120"/>
      <c r="N27" s="126"/>
      <c r="P27" s="128"/>
      <c r="S27" s="99"/>
    </row>
    <row r="28" spans="1:19" ht="28.5"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8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50"/>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145" t="s">
        <v>104</v>
      </c>
      <c r="B72" s="130" t="s">
        <v>13</v>
      </c>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28.5"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x14ac:dyDescent="0.2">
      <c r="B78" s="151"/>
      <c r="E78" s="100"/>
      <c r="F78" s="98"/>
      <c r="G78" s="128"/>
      <c r="H78" s="152"/>
      <c r="M78" s="98"/>
    </row>
    <row r="79" spans="1:19" ht="15.75" x14ac:dyDescent="0.25">
      <c r="A79" s="214" t="s">
        <v>113</v>
      </c>
      <c r="B79" s="214"/>
      <c r="C79" s="214"/>
      <c r="D79" s="214"/>
      <c r="E79" s="214"/>
      <c r="F79" s="214"/>
      <c r="G79" s="128"/>
      <c r="H79" s="153"/>
      <c r="M79" s="98"/>
    </row>
    <row r="80" spans="1:19" ht="52.5" x14ac:dyDescent="0.25">
      <c r="A80" s="190"/>
      <c r="B80" s="190"/>
      <c r="C80" s="190"/>
      <c r="D80" s="155"/>
      <c r="E80" s="155" t="s">
        <v>114</v>
      </c>
      <c r="F80" s="155" t="s">
        <v>115</v>
      </c>
      <c r="G80" s="128"/>
      <c r="H80" s="153"/>
      <c r="I80" s="215" t="s">
        <v>114</v>
      </c>
      <c r="J80" s="216"/>
      <c r="K80" s="156"/>
      <c r="L80" s="156"/>
      <c r="M80" s="157" t="s">
        <v>115</v>
      </c>
    </row>
    <row r="81" spans="1:15"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x14ac:dyDescent="0.2">
      <c r="B83" s="153"/>
      <c r="D83" s="159" t="s">
        <v>120</v>
      </c>
      <c r="E83" s="98">
        <f>SUM(C63:C64,C66:C73)+IF(H66="N/A",L66-J66,0)+IF(H71="N/A",L71-J71,0)</f>
        <v>177</v>
      </c>
      <c r="F83" s="98">
        <f>SUM(F63:F64,F66:F73)+IF(H66="N/A",L66-J66,0)+IF(H71="N/A",L71-J71,0)</f>
        <v>141</v>
      </c>
      <c r="G83" s="99"/>
      <c r="H83" s="159" t="s">
        <v>121</v>
      </c>
      <c r="I83" s="99">
        <f>SUM(I63:I65,I67:I70,I72:I77)+IF(AND(B66="Yes",H66="N/A"),L66,I66)+IF(AND(B71="Yes",H71="N/A"),L71,I71)</f>
        <v>59</v>
      </c>
      <c r="J83" s="98">
        <f>SUM(J63:J65,J67:J70,J72:J77)+IF(AND(B66="Yes",H66="N/A"),L66,J66)+IF(AND(B71="Yes",H71="N/A"),L71,J71)</f>
        <v>177</v>
      </c>
      <c r="M83" s="98">
        <f>SUM(M63:M77)</f>
        <v>0</v>
      </c>
    </row>
    <row r="84" spans="1:15" x14ac:dyDescent="0.2">
      <c r="B84" s="153"/>
      <c r="G84" s="100" t="s">
        <v>122</v>
      </c>
      <c r="H84" s="153"/>
      <c r="N84" s="100"/>
    </row>
    <row r="85" spans="1:15" ht="60" x14ac:dyDescent="0.25">
      <c r="B85" s="160" t="s">
        <v>123</v>
      </c>
      <c r="C85" s="161" t="s">
        <v>124</v>
      </c>
      <c r="E85" s="162" t="s">
        <v>125</v>
      </c>
      <c r="F85" s="163" t="s">
        <v>126</v>
      </c>
      <c r="H85" s="97" t="s">
        <v>127</v>
      </c>
      <c r="I85" s="97" t="s">
        <v>128</v>
      </c>
      <c r="J85" s="97"/>
      <c r="L85" s="164" t="s">
        <v>125</v>
      </c>
      <c r="M85" s="165" t="s">
        <v>129</v>
      </c>
      <c r="N85" s="100"/>
    </row>
    <row r="86" spans="1:15"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x14ac:dyDescent="0.25">
      <c r="A87" s="158" t="s">
        <v>131</v>
      </c>
      <c r="B87" s="97">
        <v>75</v>
      </c>
      <c r="C87" s="98">
        <f>SUM(C14:C15,C17:C19,C24,C25,C63:C64,C66:C73)+IF(H16="N/A",L16,0)+IF(H25="N/A",L25-J25,0)+IF(H66="N/A",L66-J66,0)+IF(H71="N/A",L71-J71,0)</f>
        <v>264</v>
      </c>
      <c r="D87" s="98"/>
      <c r="E87" s="97">
        <f>IF(F87&gt;0,ROUND(((100*F87/J87)+F12),0),0)</f>
        <v>44</v>
      </c>
      <c r="F87" s="97">
        <f>IF(AND(B63="",B64="",B66="",B67="",B68="",B69="",B70="",B71="",B72="",B73=""),0,SUM(F81,F83))</f>
        <v>156</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44</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conditionalFormatting sqref="N4">
    <cfRule type="containsBlanks" dxfId="7" priority="1">
      <formula>LEN(TRIM(N4))=0</formula>
    </cfRule>
    <cfRule type="duplicateValues" dxfId="6" priority="2"/>
  </conditionalFormatting>
  <conditionalFormatting sqref="N4">
    <cfRule type="containsBlanks" dxfId="5" priority="3">
      <formula>LEN(TRIM(N4))=0</formula>
    </cfRule>
    <cfRule type="duplicateValues" dxfId="4" priority="4"/>
  </conditionalFormatting>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Q90" sqref="Q90"/>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340</v>
      </c>
      <c r="C1" s="220"/>
      <c r="D1" s="220"/>
      <c r="E1" s="220"/>
      <c r="F1" s="220"/>
      <c r="G1" s="220"/>
    </row>
    <row r="2" spans="1:19" x14ac:dyDescent="0.25">
      <c r="A2" s="96" t="s">
        <v>2</v>
      </c>
      <c r="B2" s="221" t="s">
        <v>341</v>
      </c>
      <c r="C2" s="220"/>
      <c r="D2" s="220"/>
      <c r="E2" s="220"/>
      <c r="F2" s="220"/>
      <c r="G2" s="220"/>
    </row>
    <row r="3" spans="1:19" x14ac:dyDescent="0.25">
      <c r="A3" s="96" t="s">
        <v>4</v>
      </c>
      <c r="B3" s="222">
        <v>30603404</v>
      </c>
      <c r="C3" s="223"/>
      <c r="D3" s="223"/>
      <c r="E3" s="223"/>
      <c r="F3" s="223"/>
      <c r="G3" s="223"/>
      <c r="N3" s="99" t="s">
        <v>349</v>
      </c>
    </row>
    <row r="4" spans="1:19" ht="28.5" x14ac:dyDescent="0.25">
      <c r="A4" s="102" t="s">
        <v>6</v>
      </c>
      <c r="B4" s="224" t="s">
        <v>342</v>
      </c>
      <c r="C4" s="225"/>
      <c r="D4" s="225"/>
      <c r="E4" s="225"/>
      <c r="F4" s="225"/>
      <c r="G4" s="226"/>
      <c r="N4" s="193" t="s">
        <v>339</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46</v>
      </c>
    </row>
    <row r="8" spans="1:19" ht="23.25" x14ac:dyDescent="0.25">
      <c r="A8" s="191"/>
      <c r="B8" s="192"/>
      <c r="C8" s="192"/>
      <c r="D8" s="192"/>
      <c r="E8" s="192"/>
      <c r="F8" s="192"/>
      <c r="G8" s="192"/>
      <c r="H8" s="105"/>
    </row>
    <row r="9" spans="1:19" x14ac:dyDescent="0.25">
      <c r="B9" s="108"/>
      <c r="J9" s="98" t="s">
        <v>12</v>
      </c>
      <c r="K9" s="98" t="s">
        <v>13</v>
      </c>
      <c r="L9" s="98" t="s">
        <v>14</v>
      </c>
    </row>
    <row r="10" spans="1:19" ht="63.75" x14ac:dyDescent="0.25">
      <c r="A10" s="189" t="s">
        <v>15</v>
      </c>
      <c r="B10" s="110" t="s">
        <v>16</v>
      </c>
      <c r="C10" s="111" t="s">
        <v>12</v>
      </c>
      <c r="D10" s="112" t="s">
        <v>13</v>
      </c>
      <c r="E10" s="113" t="s">
        <v>14</v>
      </c>
      <c r="F10" s="112" t="s">
        <v>17</v>
      </c>
      <c r="G10" s="18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68" t="s">
        <v>12</v>
      </c>
      <c r="C12" s="119">
        <v>2</v>
      </c>
      <c r="D12" s="119">
        <v>0</v>
      </c>
      <c r="E12" s="120"/>
      <c r="F12" s="121">
        <f>IF(B12="Yes",C12,D12)</f>
        <v>2</v>
      </c>
      <c r="G12" s="118" t="s">
        <v>24</v>
      </c>
      <c r="H12" s="122"/>
      <c r="I12" s="123">
        <v>0</v>
      </c>
      <c r="J12" s="123">
        <v>2</v>
      </c>
      <c r="K12" s="123">
        <v>-2</v>
      </c>
      <c r="L12" s="124"/>
      <c r="M12" s="123">
        <f>IF(F12=0,IF(OR(H12="No",H12=""),0,IF(AND(F12=0,H12="Yes"),I12+J12,0)),IF(AND(F12=C12,H12="Yes"),I12,IF(H12="No",K12,0)))</f>
        <v>0</v>
      </c>
      <c r="N12" s="127" t="s">
        <v>345</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ht="25.5"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5.5"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28.5"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57"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28.5"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28.5"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295</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89" t="s">
        <v>44</v>
      </c>
      <c r="B27" s="143"/>
      <c r="C27" s="120"/>
      <c r="D27" s="120"/>
      <c r="E27" s="120"/>
      <c r="F27" s="120"/>
      <c r="G27" s="144"/>
      <c r="H27" s="144"/>
      <c r="I27" s="120"/>
      <c r="J27" s="120"/>
      <c r="K27" s="120"/>
      <c r="L27" s="120"/>
      <c r="M27" s="120"/>
      <c r="N27" s="126"/>
      <c r="P27" s="128"/>
      <c r="S27" s="99"/>
    </row>
    <row r="28" spans="1:19" ht="28.5"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8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t="s">
        <v>346</v>
      </c>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50"/>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145" t="s">
        <v>104</v>
      </c>
      <c r="B72" s="130" t="s">
        <v>13</v>
      </c>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28.5"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x14ac:dyDescent="0.2">
      <c r="B78" s="151"/>
      <c r="E78" s="100"/>
      <c r="F78" s="98"/>
      <c r="G78" s="128"/>
      <c r="H78" s="152"/>
      <c r="M78" s="98"/>
    </row>
    <row r="79" spans="1:19" ht="15.75" x14ac:dyDescent="0.25">
      <c r="A79" s="214" t="s">
        <v>113</v>
      </c>
      <c r="B79" s="214"/>
      <c r="C79" s="214"/>
      <c r="D79" s="214"/>
      <c r="E79" s="214"/>
      <c r="F79" s="214"/>
      <c r="G79" s="128"/>
      <c r="H79" s="153"/>
      <c r="M79" s="98"/>
    </row>
    <row r="80" spans="1:19" ht="52.5" x14ac:dyDescent="0.25">
      <c r="A80" s="190"/>
      <c r="B80" s="190"/>
      <c r="C80" s="190"/>
      <c r="D80" s="155"/>
      <c r="E80" s="155" t="s">
        <v>114</v>
      </c>
      <c r="F80" s="155" t="s">
        <v>115</v>
      </c>
      <c r="G80" s="128"/>
      <c r="H80" s="153"/>
      <c r="I80" s="215" t="s">
        <v>114</v>
      </c>
      <c r="J80" s="216"/>
      <c r="K80" s="156"/>
      <c r="L80" s="156"/>
      <c r="M80" s="157" t="s">
        <v>115</v>
      </c>
    </row>
    <row r="81" spans="1:15"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x14ac:dyDescent="0.2">
      <c r="B83" s="153"/>
      <c r="D83" s="159" t="s">
        <v>120</v>
      </c>
      <c r="E83" s="98">
        <f>SUM(C63:C64,C66:C73)+IF(H66="N/A",L66-J66,0)+IF(H71="N/A",L71-J71,0)</f>
        <v>177</v>
      </c>
      <c r="F83" s="98">
        <f>SUM(F63:F64,F66:F73)+IF(H66="N/A",L66-J66,0)+IF(H71="N/A",L71-J71,0)</f>
        <v>141</v>
      </c>
      <c r="G83" s="99"/>
      <c r="H83" s="159" t="s">
        <v>121</v>
      </c>
      <c r="I83" s="99">
        <f>SUM(I63:I65,I67:I70,I72:I77)+IF(AND(B66="Yes",H66="N/A"),L66,I66)+IF(AND(B71="Yes",H71="N/A"),L71,I71)</f>
        <v>59</v>
      </c>
      <c r="J83" s="98">
        <f>SUM(J63:J65,J67:J70,J72:J77)+IF(AND(B66="Yes",H66="N/A"),L66,J66)+IF(AND(B71="Yes",H71="N/A"),L71,J71)</f>
        <v>177</v>
      </c>
      <c r="M83" s="98">
        <f>SUM(M63:M77)</f>
        <v>0</v>
      </c>
    </row>
    <row r="84" spans="1:15" x14ac:dyDescent="0.2">
      <c r="B84" s="153"/>
      <c r="G84" s="100" t="s">
        <v>122</v>
      </c>
      <c r="H84" s="153"/>
      <c r="N84" s="100"/>
    </row>
    <row r="85" spans="1:15" ht="60" x14ac:dyDescent="0.25">
      <c r="B85" s="160" t="s">
        <v>123</v>
      </c>
      <c r="C85" s="161" t="s">
        <v>124</v>
      </c>
      <c r="E85" s="162" t="s">
        <v>125</v>
      </c>
      <c r="F85" s="163" t="s">
        <v>126</v>
      </c>
      <c r="H85" s="97" t="s">
        <v>127</v>
      </c>
      <c r="I85" s="97" t="s">
        <v>128</v>
      </c>
      <c r="J85" s="97"/>
      <c r="L85" s="164" t="s">
        <v>125</v>
      </c>
      <c r="M85" s="165" t="s">
        <v>129</v>
      </c>
      <c r="N85" s="100"/>
    </row>
    <row r="86" spans="1:15"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x14ac:dyDescent="0.25">
      <c r="A87" s="158" t="s">
        <v>131</v>
      </c>
      <c r="B87" s="97">
        <v>75</v>
      </c>
      <c r="C87" s="98">
        <f>SUM(C14:C15,C17:C19,C24,C25,C63:C64,C66:C73)+IF(H16="N/A",L16,0)+IF(H25="N/A",L25-J25,0)+IF(H66="N/A",L66-J66,0)+IF(H71="N/A",L71-J71,0)</f>
        <v>264</v>
      </c>
      <c r="D87" s="98"/>
      <c r="E87" s="97">
        <f>IF(F87&gt;0,ROUND(((100*F87/J87)+F12),0),0)</f>
        <v>46</v>
      </c>
      <c r="F87" s="97">
        <f>IF(AND(B63="",B64="",B66="",B67="",B68="",B69="",B70="",B71="",B72="",B73=""),0,SUM(F81,F83))</f>
        <v>156</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46</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conditionalFormatting sqref="N4">
    <cfRule type="containsBlanks" dxfId="3" priority="1">
      <formula>LEN(TRIM(N4))=0</formula>
    </cfRule>
    <cfRule type="duplicateValues" dxfId="2" priority="2"/>
  </conditionalFormatting>
  <conditionalFormatting sqref="N4">
    <cfRule type="containsBlanks" dxfId="1" priority="3">
      <formula>LEN(TRIM(N4))=0</formula>
    </cfRule>
    <cfRule type="duplicateValues" dxfId="0" priority="4"/>
  </conditionalFormatting>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71" activePane="bottomLeft" state="frozen"/>
      <selection activeCell="Q90" sqref="Q90"/>
      <selection pane="bottomLeft" activeCell="B72" sqref="B7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351</v>
      </c>
      <c r="C1" s="220"/>
      <c r="D1" s="220"/>
      <c r="E1" s="220"/>
      <c r="F1" s="220"/>
      <c r="G1" s="220"/>
    </row>
    <row r="2" spans="1:19" x14ac:dyDescent="0.25">
      <c r="A2" s="96" t="s">
        <v>2</v>
      </c>
      <c r="B2" s="221" t="s">
        <v>352</v>
      </c>
      <c r="C2" s="220"/>
      <c r="D2" s="220"/>
      <c r="E2" s="220"/>
      <c r="F2" s="220"/>
      <c r="G2" s="220"/>
    </row>
    <row r="3" spans="1:19" x14ac:dyDescent="0.25">
      <c r="A3" s="96" t="s">
        <v>4</v>
      </c>
      <c r="B3" s="222">
        <v>30603404</v>
      </c>
      <c r="C3" s="223"/>
      <c r="D3" s="223"/>
      <c r="E3" s="223"/>
      <c r="F3" s="223"/>
      <c r="G3" s="223"/>
      <c r="N3" s="103" t="s">
        <v>353</v>
      </c>
    </row>
    <row r="4" spans="1:19" x14ac:dyDescent="0.25">
      <c r="A4" s="102" t="s">
        <v>6</v>
      </c>
      <c r="B4" s="224" t="s">
        <v>281</v>
      </c>
      <c r="C4" s="225"/>
      <c r="D4" s="225"/>
      <c r="E4" s="225"/>
      <c r="F4" s="225"/>
      <c r="G4" s="226"/>
      <c r="N4" s="103" t="s">
        <v>338</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v>
      </c>
    </row>
    <row r="8" spans="1:19" ht="12" customHeight="1" x14ac:dyDescent="0.25">
      <c r="A8" s="196"/>
      <c r="B8" s="197"/>
      <c r="C8" s="197"/>
      <c r="D8" s="197"/>
      <c r="E8" s="197"/>
      <c r="F8" s="197"/>
      <c r="G8" s="197"/>
      <c r="H8" s="105"/>
    </row>
    <row r="9" spans="1:19" ht="7.5" customHeight="1" x14ac:dyDescent="0.25">
      <c r="B9" s="108"/>
      <c r="J9" s="98" t="s">
        <v>12</v>
      </c>
      <c r="K9" s="98" t="s">
        <v>13</v>
      </c>
      <c r="L9" s="98" t="s">
        <v>14</v>
      </c>
    </row>
    <row r="10" spans="1:19" ht="63.75" x14ac:dyDescent="0.25">
      <c r="A10" s="194" t="s">
        <v>15</v>
      </c>
      <c r="B10" s="110" t="s">
        <v>16</v>
      </c>
      <c r="C10" s="111" t="s">
        <v>12</v>
      </c>
      <c r="D10" s="112" t="s">
        <v>13</v>
      </c>
      <c r="E10" s="113" t="s">
        <v>14</v>
      </c>
      <c r="F10" s="112" t="s">
        <v>17</v>
      </c>
      <c r="G10" s="194"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t="s">
        <v>333</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354</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94"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94" t="s">
        <v>44</v>
      </c>
      <c r="B62" s="143"/>
      <c r="C62" s="120"/>
      <c r="D62" s="120"/>
      <c r="E62" s="120"/>
      <c r="F62" s="120"/>
      <c r="G62" s="144"/>
      <c r="H62" s="144"/>
      <c r="I62" s="120"/>
      <c r="J62" s="120"/>
      <c r="K62" s="120"/>
      <c r="L62" s="120"/>
      <c r="M62" s="120"/>
      <c r="N62" s="126"/>
    </row>
    <row r="63" spans="1:16" ht="28.5" x14ac:dyDescent="0.25">
      <c r="A63" s="129" t="s">
        <v>86</v>
      </c>
      <c r="B63" s="130" t="s">
        <v>13</v>
      </c>
      <c r="C63" s="131">
        <v>3</v>
      </c>
      <c r="D63" s="131">
        <v>0</v>
      </c>
      <c r="E63" s="132"/>
      <c r="F63" s="133">
        <f t="shared" ref="F63:F64" si="6">IF(B63="Yes",C63,D63)</f>
        <v>0</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13</v>
      </c>
      <c r="C64" s="131">
        <v>27</v>
      </c>
      <c r="D64" s="131">
        <v>0</v>
      </c>
      <c r="E64" s="132"/>
      <c r="F64" s="133">
        <f t="shared" si="6"/>
        <v>0</v>
      </c>
      <c r="G64" s="129" t="s">
        <v>89</v>
      </c>
      <c r="H64" s="147"/>
      <c r="I64" s="133">
        <v>4</v>
      </c>
      <c r="J64" s="133">
        <v>12</v>
      </c>
      <c r="K64" s="133">
        <v>-12</v>
      </c>
      <c r="L64" s="132"/>
      <c r="M64" s="133">
        <f t="shared" si="7"/>
        <v>0</v>
      </c>
      <c r="N64" s="148" t="s">
        <v>355</v>
      </c>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ht="28.5"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t="s">
        <v>356</v>
      </c>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145" t="s">
        <v>93</v>
      </c>
      <c r="B67" s="130" t="s">
        <v>13</v>
      </c>
      <c r="C67" s="131">
        <v>12</v>
      </c>
      <c r="D67" s="131">
        <v>0</v>
      </c>
      <c r="E67" s="132"/>
      <c r="F67" s="133">
        <f t="shared" si="8"/>
        <v>0</v>
      </c>
      <c r="G67" s="145" t="s">
        <v>94</v>
      </c>
      <c r="H67" s="147"/>
      <c r="I67" s="133">
        <v>4</v>
      </c>
      <c r="J67" s="133">
        <v>12</v>
      </c>
      <c r="K67" s="133">
        <v>-12</v>
      </c>
      <c r="L67" s="132"/>
      <c r="M67" s="133">
        <f t="shared" si="7"/>
        <v>0</v>
      </c>
      <c r="N67" s="148" t="s">
        <v>356</v>
      </c>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13</v>
      </c>
      <c r="C68" s="131">
        <v>12</v>
      </c>
      <c r="D68" s="131">
        <v>0</v>
      </c>
      <c r="E68" s="132"/>
      <c r="F68" s="133">
        <f t="shared" si="8"/>
        <v>0</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13</v>
      </c>
      <c r="C69" s="131">
        <v>9</v>
      </c>
      <c r="D69" s="131">
        <v>0</v>
      </c>
      <c r="E69" s="132"/>
      <c r="F69" s="133">
        <f t="shared" si="8"/>
        <v>0</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13</v>
      </c>
      <c r="C70" s="131">
        <v>24</v>
      </c>
      <c r="D70" s="131">
        <v>0</v>
      </c>
      <c r="E70" s="132"/>
      <c r="F70" s="133">
        <f t="shared" si="8"/>
        <v>0</v>
      </c>
      <c r="G70" s="129" t="s">
        <v>101</v>
      </c>
      <c r="H70" s="147"/>
      <c r="I70" s="133">
        <v>8</v>
      </c>
      <c r="J70" s="133">
        <v>24</v>
      </c>
      <c r="K70" s="133">
        <v>-120</v>
      </c>
      <c r="L70" s="132"/>
      <c r="M70" s="133">
        <f t="shared" si="7"/>
        <v>0</v>
      </c>
      <c r="N70" s="148" t="s">
        <v>356</v>
      </c>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13</v>
      </c>
      <c r="C73" s="131">
        <v>54</v>
      </c>
      <c r="D73" s="131">
        <v>0</v>
      </c>
      <c r="E73" s="132"/>
      <c r="F73" s="133">
        <f t="shared" si="9"/>
        <v>0</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95"/>
      <c r="B80" s="195"/>
      <c r="C80" s="195"/>
      <c r="D80" s="155"/>
      <c r="E80" s="155" t="s">
        <v>114</v>
      </c>
      <c r="F80" s="155" t="s">
        <v>115</v>
      </c>
      <c r="G80" s="128"/>
      <c r="H80" s="153"/>
      <c r="I80" s="215" t="s">
        <v>114</v>
      </c>
      <c r="J80" s="216"/>
      <c r="K80" s="156"/>
      <c r="L80" s="156"/>
      <c r="M80" s="157" t="s">
        <v>115</v>
      </c>
    </row>
    <row r="81" spans="1:15" ht="15" hidden="1" customHeight="1"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ht="18.75" hidden="1" customHeight="1"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3"/>
      <c r="D83" s="159" t="s">
        <v>120</v>
      </c>
      <c r="E83" s="98">
        <f>SUM(C63:C64,C66:C73)+IF(H66="N/A",L66-J66,0)+IF(H71="N/A",L71-J71,0)</f>
        <v>177</v>
      </c>
      <c r="F83" s="98">
        <f>SUM(F63:F64,F66:F73)+IF(H66="N/A",L66-J66,0)+IF(H71="N/A",L71-J71,0)</f>
        <v>0</v>
      </c>
      <c r="G83" s="99"/>
      <c r="H83" s="159" t="s">
        <v>121</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3"/>
      <c r="G84" s="100" t="s">
        <v>122</v>
      </c>
      <c r="H84" s="153"/>
      <c r="N84" s="100"/>
    </row>
    <row r="85" spans="1:15" ht="61.5" hidden="1" customHeight="1" x14ac:dyDescent="0.25">
      <c r="B85" s="160" t="s">
        <v>123</v>
      </c>
      <c r="C85" s="161" t="s">
        <v>124</v>
      </c>
      <c r="E85" s="162" t="s">
        <v>125</v>
      </c>
      <c r="F85" s="163" t="s">
        <v>126</v>
      </c>
      <c r="H85" s="97" t="s">
        <v>127</v>
      </c>
      <c r="I85" s="97" t="s">
        <v>128</v>
      </c>
      <c r="J85" s="97"/>
      <c r="L85" s="164" t="s">
        <v>125</v>
      </c>
      <c r="M85" s="165" t="s">
        <v>129</v>
      </c>
      <c r="N85" s="100"/>
    </row>
    <row r="86" spans="1: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58" t="s">
        <v>131</v>
      </c>
      <c r="B87" s="97">
        <v>75</v>
      </c>
      <c r="C87" s="98">
        <f>SUM(C14:C15,C17:C19,C24,C25,C63:C64,C66:C73)+IF(H16="N/A",L16,0)+IF(H25="N/A",L25-J25,0)+IF(H66="N/A",L66-J66,0)+IF(H71="N/A",L71-J71,0)</f>
        <v>264</v>
      </c>
      <c r="D87" s="98"/>
      <c r="E87" s="97">
        <f>IF(F87&gt;0,ROUND(((100*F87/J87)+F12),0),0)</f>
        <v>4</v>
      </c>
      <c r="F87" s="97">
        <f>IF(AND(B63="",B64="",B66="",B67="",B68="",B69="",B70="",B71="",B72="",B73=""),0,SUM(F81,F83))</f>
        <v>15</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63" activePane="bottomLeft" state="frozen"/>
      <selection activeCell="B73" sqref="B73"/>
      <selection pane="bottomLeft" activeCell="B71" sqref="B71"/>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279</v>
      </c>
      <c r="C1" s="220"/>
      <c r="D1" s="220"/>
      <c r="E1" s="220"/>
      <c r="F1" s="220"/>
      <c r="G1" s="220"/>
    </row>
    <row r="2" spans="1:19" x14ac:dyDescent="0.25">
      <c r="A2" s="96" t="s">
        <v>2</v>
      </c>
      <c r="B2" s="221" t="s">
        <v>280</v>
      </c>
      <c r="C2" s="220"/>
      <c r="D2" s="220"/>
      <c r="E2" s="220"/>
      <c r="F2" s="220"/>
      <c r="G2" s="220"/>
    </row>
    <row r="3" spans="1:19" x14ac:dyDescent="0.25">
      <c r="A3" s="96" t="s">
        <v>4</v>
      </c>
      <c r="B3" s="222">
        <v>30603404</v>
      </c>
      <c r="C3" s="223"/>
      <c r="D3" s="223"/>
      <c r="E3" s="223"/>
      <c r="F3" s="223"/>
      <c r="G3" s="223"/>
      <c r="N3" s="103" t="s">
        <v>315</v>
      </c>
    </row>
    <row r="4" spans="1:19" ht="28.5" x14ac:dyDescent="0.25">
      <c r="A4" s="102" t="s">
        <v>6</v>
      </c>
      <c r="B4" s="224" t="s">
        <v>281</v>
      </c>
      <c r="C4" s="225"/>
      <c r="D4" s="225"/>
      <c r="E4" s="225"/>
      <c r="F4" s="225"/>
      <c r="G4" s="226"/>
      <c r="N4" s="188" t="s">
        <v>338</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53</v>
      </c>
    </row>
    <row r="8" spans="1:19" ht="12" customHeight="1" x14ac:dyDescent="0.25">
      <c r="A8" s="177"/>
      <c r="B8" s="178"/>
      <c r="C8" s="178"/>
      <c r="D8" s="178"/>
      <c r="E8" s="178"/>
      <c r="F8" s="178"/>
      <c r="G8" s="178"/>
      <c r="H8" s="105"/>
    </row>
    <row r="9" spans="1:19" ht="7.5" customHeight="1" x14ac:dyDescent="0.25">
      <c r="B9" s="108"/>
      <c r="J9" s="98" t="s">
        <v>12</v>
      </c>
      <c r="K9" s="98" t="s">
        <v>13</v>
      </c>
      <c r="L9" s="98" t="s">
        <v>14</v>
      </c>
    </row>
    <row r="10" spans="1:19" ht="63.75" x14ac:dyDescent="0.25">
      <c r="A10" s="179" t="s">
        <v>15</v>
      </c>
      <c r="B10" s="110" t="s">
        <v>16</v>
      </c>
      <c r="C10" s="111" t="s">
        <v>12</v>
      </c>
      <c r="D10" s="112" t="s">
        <v>13</v>
      </c>
      <c r="E10" s="113" t="s">
        <v>14</v>
      </c>
      <c r="F10" s="112" t="s">
        <v>17</v>
      </c>
      <c r="G10" s="17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12</v>
      </c>
      <c r="C12" s="119">
        <v>2</v>
      </c>
      <c r="D12" s="119">
        <v>0</v>
      </c>
      <c r="E12" s="120"/>
      <c r="F12" s="121">
        <f>IF(B12="Yes",C12,D12)</f>
        <v>2</v>
      </c>
      <c r="G12" s="118" t="s">
        <v>24</v>
      </c>
      <c r="H12" s="122"/>
      <c r="I12" s="123">
        <v>0</v>
      </c>
      <c r="J12" s="123">
        <v>2</v>
      </c>
      <c r="K12" s="123">
        <v>-2</v>
      </c>
      <c r="L12" s="124"/>
      <c r="M12" s="123">
        <f>IF(F12=0,IF(OR(H12="No",H12=""),0,IF(AND(F12=0,H12="Yes"),I12+J12,0)),IF(AND(F12=C12,H12="Yes"),I12,IF(H12="No",K12,0)))</f>
        <v>0</v>
      </c>
      <c r="N12" s="127"/>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316</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79"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7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12</v>
      </c>
      <c r="C66" s="131">
        <v>9</v>
      </c>
      <c r="D66" s="131">
        <v>0</v>
      </c>
      <c r="E66" s="132"/>
      <c r="F66" s="133">
        <f t="shared" ref="F66:F70" si="8">IF(B66="Yes",C66,D66)</f>
        <v>9</v>
      </c>
      <c r="G66" s="129" t="s">
        <v>92</v>
      </c>
      <c r="H66" s="147"/>
      <c r="I66" s="133">
        <v>3</v>
      </c>
      <c r="J66" s="133">
        <v>9</v>
      </c>
      <c r="K66" s="133">
        <v>-9</v>
      </c>
      <c r="L66" s="133">
        <v>0</v>
      </c>
      <c r="M66" s="133">
        <f t="shared" si="7"/>
        <v>0</v>
      </c>
      <c r="N66" s="148" t="s">
        <v>317</v>
      </c>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t="s">
        <v>12</v>
      </c>
      <c r="C72" s="131">
        <v>15</v>
      </c>
      <c r="D72" s="131">
        <v>0</v>
      </c>
      <c r="E72" s="132"/>
      <c r="F72" s="133">
        <f t="shared" ref="F72:F73" si="9">IF(B72="Yes",C72,D72)</f>
        <v>15</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80"/>
      <c r="B80" s="180"/>
      <c r="C80" s="180"/>
      <c r="D80" s="155"/>
      <c r="E80" s="155" t="s">
        <v>114</v>
      </c>
      <c r="F80" s="155" t="s">
        <v>115</v>
      </c>
      <c r="G80" s="128"/>
      <c r="H80" s="153"/>
      <c r="I80" s="215" t="s">
        <v>114</v>
      </c>
      <c r="J80" s="216"/>
      <c r="K80" s="156"/>
      <c r="L80" s="156"/>
      <c r="M80" s="157" t="s">
        <v>115</v>
      </c>
    </row>
    <row r="81" spans="1:15" ht="15" hidden="1" customHeight="1"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ht="18.75" hidden="1" customHeight="1"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3"/>
      <c r="D83" s="159" t="s">
        <v>120</v>
      </c>
      <c r="E83" s="98">
        <f>SUM(C63:C64,C66:C73)+IF(H66="N/A",L66-J66,0)+IF(H71="N/A",L71-J71,0)</f>
        <v>177</v>
      </c>
      <c r="F83" s="98">
        <f>SUM(F63:F64,F66:F73)+IF(H66="N/A",L66-J66,0)+IF(H71="N/A",L71-J71,0)</f>
        <v>165</v>
      </c>
      <c r="G83" s="99"/>
      <c r="H83" s="159" t="s">
        <v>121</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3"/>
      <c r="G84" s="100" t="s">
        <v>122</v>
      </c>
      <c r="H84" s="153"/>
      <c r="N84" s="100"/>
    </row>
    <row r="85" spans="1:15" ht="61.5" hidden="1" customHeight="1" x14ac:dyDescent="0.25">
      <c r="B85" s="160" t="s">
        <v>123</v>
      </c>
      <c r="C85" s="161" t="s">
        <v>124</v>
      </c>
      <c r="E85" s="162" t="s">
        <v>125</v>
      </c>
      <c r="F85" s="163" t="s">
        <v>126</v>
      </c>
      <c r="H85" s="97" t="s">
        <v>127</v>
      </c>
      <c r="I85" s="97" t="s">
        <v>128</v>
      </c>
      <c r="J85" s="97"/>
      <c r="L85" s="164" t="s">
        <v>125</v>
      </c>
      <c r="M85" s="165" t="s">
        <v>129</v>
      </c>
      <c r="N85" s="100"/>
    </row>
    <row r="86" spans="1: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58" t="s">
        <v>131</v>
      </c>
      <c r="B87" s="97">
        <v>75</v>
      </c>
      <c r="C87" s="98">
        <f>SUM(C14:C15,C17:C19,C24,C25,C63:C64,C66:C73)+IF(H16="N/A",L16,0)+IF(H25="N/A",L25-J25,0)+IF(H66="N/A",L66-J66,0)+IF(H71="N/A",L71-J71,0)</f>
        <v>264</v>
      </c>
      <c r="D87" s="98"/>
      <c r="E87" s="97">
        <f>IF(F87&gt;0,ROUND(((100*F87/J87)+F12),0),0)</f>
        <v>53</v>
      </c>
      <c r="F87" s="97">
        <f>IF(AND(B63="",B64="",B66="",B67="",B68="",B69="",B70="",B71="",B72="",B73=""),0,SUM(F81,F83))</f>
        <v>180</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53</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6"/>
  <sheetViews>
    <sheetView zoomScale="75" zoomScaleNormal="75" workbookViewId="0">
      <selection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298</v>
      </c>
      <c r="C1" s="220"/>
      <c r="D1" s="220"/>
      <c r="E1" s="220"/>
      <c r="F1" s="220"/>
      <c r="G1" s="220"/>
    </row>
    <row r="2" spans="1:19" ht="15" x14ac:dyDescent="0.25">
      <c r="A2" s="96" t="s">
        <v>2</v>
      </c>
      <c r="B2" s="221" t="s">
        <v>299</v>
      </c>
      <c r="C2" s="220"/>
      <c r="D2" s="220"/>
      <c r="E2" s="220"/>
      <c r="F2" s="220"/>
      <c r="G2" s="220"/>
    </row>
    <row r="3" spans="1:19" x14ac:dyDescent="0.25">
      <c r="A3" s="96" t="s">
        <v>4</v>
      </c>
      <c r="B3" s="222">
        <v>30603404</v>
      </c>
      <c r="C3" s="223"/>
      <c r="D3" s="223"/>
      <c r="E3" s="223"/>
      <c r="F3" s="223"/>
      <c r="G3" s="223"/>
      <c r="N3" s="103" t="s">
        <v>300</v>
      </c>
    </row>
    <row r="4" spans="1:19" ht="25.5" x14ac:dyDescent="0.25">
      <c r="A4" s="102" t="s">
        <v>6</v>
      </c>
      <c r="B4" s="224" t="s">
        <v>281</v>
      </c>
      <c r="C4" s="225"/>
      <c r="D4" s="225"/>
      <c r="E4" s="225"/>
      <c r="F4" s="225"/>
      <c r="G4" s="226"/>
      <c r="N4" s="173" t="s">
        <v>301</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48</v>
      </c>
    </row>
    <row r="8" spans="1:19" ht="12" customHeight="1" x14ac:dyDescent="0.25">
      <c r="A8" s="169"/>
      <c r="B8" s="170"/>
      <c r="C8" s="170"/>
      <c r="D8" s="170"/>
      <c r="E8" s="170"/>
      <c r="F8" s="170"/>
      <c r="G8" s="170"/>
      <c r="H8" s="105"/>
    </row>
    <row r="9" spans="1:19" ht="7.5" customHeight="1" x14ac:dyDescent="0.25">
      <c r="B9" s="108"/>
      <c r="J9" s="98" t="s">
        <v>12</v>
      </c>
      <c r="K9" s="98" t="s">
        <v>13</v>
      </c>
      <c r="L9" s="98" t="s">
        <v>14</v>
      </c>
    </row>
    <row r="10" spans="1:19" ht="63.75" x14ac:dyDescent="0.25">
      <c r="A10" s="171" t="s">
        <v>15</v>
      </c>
      <c r="B10" s="110" t="s">
        <v>16</v>
      </c>
      <c r="C10" s="111" t="s">
        <v>12</v>
      </c>
      <c r="D10" s="112" t="s">
        <v>13</v>
      </c>
      <c r="E10" s="113" t="s">
        <v>14</v>
      </c>
      <c r="F10" s="112" t="s">
        <v>17</v>
      </c>
      <c r="G10" s="171"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t="s">
        <v>302</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12</v>
      </c>
      <c r="C15" s="131">
        <v>6</v>
      </c>
      <c r="D15" s="131">
        <v>0</v>
      </c>
      <c r="E15" s="132"/>
      <c r="F15" s="133">
        <f t="shared" ref="F15:F19" si="0">IF(B15="Yes",C15,D15)</f>
        <v>6</v>
      </c>
      <c r="G15" s="118" t="s">
        <v>28</v>
      </c>
      <c r="H15" s="130"/>
      <c r="I15" s="137">
        <v>2</v>
      </c>
      <c r="J15" s="137">
        <v>6</v>
      </c>
      <c r="K15" s="137">
        <v>-6</v>
      </c>
      <c r="L15" s="136"/>
      <c r="M15" s="135">
        <f>IF(F15=0,IF(OR(H15="No",H15=""),0,IF(AND(F15=0,H15="Yes"),I15+J15,0)),IF(AND(F15=C15,H15="Yes"),I15,IF(H15="No",K15,0)))</f>
        <v>0</v>
      </c>
      <c r="N15" s="127" t="s">
        <v>303</v>
      </c>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304</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12</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t="s">
        <v>305</v>
      </c>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71"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7"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c r="Q33" s="100"/>
    </row>
    <row r="34" spans="1:17"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c r="Q34" s="100"/>
    </row>
    <row r="35" spans="1:17"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c r="Q35" s="100"/>
    </row>
    <row r="36" spans="1:17"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c r="Q36" s="100"/>
    </row>
    <row r="37" spans="1:17"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c r="Q37" s="100"/>
    </row>
    <row r="38" spans="1:17"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c r="Q38" s="100"/>
    </row>
    <row r="39" spans="1:17"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c r="Q39" s="100"/>
    </row>
    <row r="40" spans="1:17"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c r="Q40" s="100"/>
    </row>
    <row r="41" spans="1:17"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c r="Q41" s="100"/>
    </row>
    <row r="42" spans="1:17"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c r="Q42" s="100"/>
    </row>
    <row r="43" spans="1:17"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c r="Q43" s="100"/>
    </row>
    <row r="44" spans="1:17"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c r="Q44" s="100"/>
    </row>
    <row r="45" spans="1:17"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c r="Q45" s="100"/>
    </row>
    <row r="46" spans="1:17"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c r="Q46" s="100"/>
    </row>
    <row r="47" spans="1:17"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c r="Q47" s="100"/>
    </row>
    <row r="48" spans="1:17"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c r="Q48" s="100"/>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71"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12</v>
      </c>
      <c r="C66" s="131">
        <v>9</v>
      </c>
      <c r="D66" s="131">
        <v>0</v>
      </c>
      <c r="E66" s="132"/>
      <c r="F66" s="133">
        <f t="shared" ref="F66:F70" si="8">IF(B66="Yes",C66,D66)</f>
        <v>9</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t="s">
        <v>306</v>
      </c>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t="s">
        <v>307</v>
      </c>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t="s">
        <v>308</v>
      </c>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t="s">
        <v>308</v>
      </c>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t="s">
        <v>13</v>
      </c>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5">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72"/>
      <c r="B80" s="172"/>
      <c r="C80" s="172"/>
      <c r="D80" s="155"/>
      <c r="E80" s="155" t="s">
        <v>114</v>
      </c>
      <c r="F80" s="155" t="s">
        <v>115</v>
      </c>
      <c r="G80" s="128"/>
      <c r="H80" s="153"/>
      <c r="I80" s="215" t="s">
        <v>114</v>
      </c>
      <c r="J80" s="216"/>
      <c r="K80" s="156"/>
      <c r="L80" s="156"/>
      <c r="M80" s="157" t="s">
        <v>115</v>
      </c>
    </row>
    <row r="81" spans="1:17" ht="15" hidden="1" customHeight="1" x14ac:dyDescent="0.25">
      <c r="B81" s="153"/>
      <c r="D81" s="158" t="s">
        <v>116</v>
      </c>
      <c r="E81" s="98">
        <f>SUM(C14:C15,C17:C19,C24,C25)+IF(H16="N/A",L16,0)+IF(H25="N/A",L25-J25,0)</f>
        <v>87</v>
      </c>
      <c r="F81" s="98">
        <f>SUM(F14:F15,F17:F19,F24,F25)+IF(AND(B15="Yes",H16="N/A"),L16,0)+IF(AND(B25="Yes",H25="N/A"),L25-J25,0)</f>
        <v>21</v>
      </c>
      <c r="H81" s="158" t="s">
        <v>117</v>
      </c>
      <c r="I81" s="99">
        <f>SUM(I13:I15,I17:I24)+IF(AND(B15="Yes",H16="N/A"),L16,I16)+IF(AND(B25="Yes",H25="N/A"),L25,I25)</f>
        <v>30</v>
      </c>
      <c r="J81" s="98">
        <f>SUM(J14:J15,J17:J23,C24,C25)+IF(H16="N/A",L16,0)+IF(H25="N/A",L25-J25,0)</f>
        <v>87</v>
      </c>
      <c r="M81" s="98">
        <f>SUM(M13:M25)</f>
        <v>0</v>
      </c>
      <c r="Q81" s="100"/>
    </row>
    <row r="82" spans="1:17" ht="18.75" hidden="1" customHeight="1" x14ac:dyDescent="0.25">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c r="Q82" s="100"/>
    </row>
    <row r="83" spans="1:17" ht="18.75" hidden="1" customHeight="1" x14ac:dyDescent="0.25">
      <c r="B83" s="153"/>
      <c r="D83" s="159" t="s">
        <v>120</v>
      </c>
      <c r="E83" s="98">
        <f>SUM(C63:C64,C66:C73)+IF(H66="N/A",L66-J66,0)+IF(H71="N/A",L71-J71,0)</f>
        <v>177</v>
      </c>
      <c r="F83" s="98">
        <f>SUM(F63:F64,F66:F73)+IF(H66="N/A",L66-J66,0)+IF(H71="N/A",L71-J71,0)</f>
        <v>150</v>
      </c>
      <c r="G83" s="99"/>
      <c r="H83" s="159" t="s">
        <v>121</v>
      </c>
      <c r="I83" s="99">
        <f>SUM(I63:I65,I67:I70,I72:I77)+IF(AND(B66="Yes",H66="N/A"),L66,I66)+IF(AND(B71="Yes",H71="N/A"),L71,I71)</f>
        <v>59</v>
      </c>
      <c r="J83" s="98">
        <f>SUM(J63:J65,J67:J70,J72:J77)+IF(AND(B66="Yes",H66="N/A"),L66,J66)+IF(AND(B71="Yes",H71="N/A"),L71,J71)</f>
        <v>177</v>
      </c>
      <c r="M83" s="98">
        <f>SUM(M63:M77)</f>
        <v>0</v>
      </c>
      <c r="Q83" s="100"/>
    </row>
    <row r="84" spans="1:17" ht="15" hidden="1" customHeight="1" x14ac:dyDescent="0.25">
      <c r="B84" s="153"/>
      <c r="G84" s="100" t="s">
        <v>122</v>
      </c>
      <c r="H84" s="153"/>
      <c r="N84" s="100"/>
      <c r="Q84" s="100"/>
    </row>
    <row r="85" spans="1:17" ht="61.5" hidden="1" customHeight="1" x14ac:dyDescent="0.25">
      <c r="B85" s="160" t="s">
        <v>123</v>
      </c>
      <c r="C85" s="161" t="s">
        <v>124</v>
      </c>
      <c r="E85" s="162" t="s">
        <v>125</v>
      </c>
      <c r="F85" s="163" t="s">
        <v>126</v>
      </c>
      <c r="H85" s="97" t="s">
        <v>127</v>
      </c>
      <c r="I85" s="97" t="s">
        <v>128</v>
      </c>
      <c r="J85" s="97"/>
      <c r="L85" s="164" t="s">
        <v>125</v>
      </c>
      <c r="M85" s="165" t="s">
        <v>129</v>
      </c>
      <c r="N85" s="100"/>
      <c r="Q85" s="100"/>
    </row>
    <row r="86" spans="1:17" ht="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c r="Q86" s="100"/>
    </row>
    <row r="87" spans="1:17" ht="15" hidden="1" x14ac:dyDescent="0.25">
      <c r="A87" s="158" t="s">
        <v>131</v>
      </c>
      <c r="B87" s="97">
        <v>75</v>
      </c>
      <c r="C87" s="98">
        <f>SUM(C14:C15,C17:C19,C24,C25,C63:C64,C66:C73)+IF(H16="N/A",L16,0)+IF(H25="N/A",L25-J25,0)+IF(H66="N/A",L66-J66,0)+IF(H71="N/A",L71-J71,0)</f>
        <v>264</v>
      </c>
      <c r="D87" s="98"/>
      <c r="E87" s="97">
        <f>IF(F87&gt;0,ROUND(((100*F87/J87)+F12),0),0)</f>
        <v>48</v>
      </c>
      <c r="F87" s="97">
        <f>IF(AND(B63="",B64="",B66="",B67="",B68="",B69="",B70="",B71="",B72="",B73=""),0,SUM(F81,F83))</f>
        <v>171</v>
      </c>
      <c r="G87" s="158" t="s">
        <v>131</v>
      </c>
      <c r="H87" s="97">
        <v>25</v>
      </c>
      <c r="I87" s="97">
        <f>I81+I83</f>
        <v>89</v>
      </c>
      <c r="J87" s="99">
        <f>I81+I83+J81+J83</f>
        <v>353</v>
      </c>
      <c r="L87" s="97">
        <f>IF(M87=0,0,ROUND(((100*M87/J87)+M12),0))</f>
        <v>0</v>
      </c>
      <c r="M87" s="97">
        <f>IF(AND(H63="",H64="",H65="",H66="",H67="",H68="",H69="",H70="",H71="",H72="",H73="",H74="",H75="",H76="",H77=""),0,SUM(M81,M83))</f>
        <v>0</v>
      </c>
      <c r="Q87" s="100"/>
    </row>
    <row r="88" spans="1:17" ht="12.75" x14ac:dyDescent="0.25">
      <c r="E88" s="166"/>
      <c r="Q88" s="100"/>
    </row>
    <row r="91" spans="1:17" ht="12.75" x14ac:dyDescent="0.25">
      <c r="F91" s="100"/>
      <c r="H91" s="98" t="s">
        <v>132</v>
      </c>
      <c r="Q91" s="100"/>
    </row>
    <row r="92" spans="1:17" ht="12.75" x14ac:dyDescent="0.25">
      <c r="G92" s="158" t="s">
        <v>130</v>
      </c>
      <c r="H92" s="97">
        <f>IF(E86+L86&lt;0,0,IF(E86+L86&gt;100,100,E86+L86))</f>
        <v>0</v>
      </c>
      <c r="Q92" s="100"/>
    </row>
    <row r="93" spans="1:17" ht="12.75" x14ac:dyDescent="0.25">
      <c r="G93" s="158" t="s">
        <v>131</v>
      </c>
      <c r="H93" s="97">
        <f>IF((E87+L87)&lt;0,0,IF(E87+L87&gt;100,100,E87+L87))</f>
        <v>48</v>
      </c>
      <c r="Q93" s="100"/>
    </row>
    <row r="94" spans="1:17" ht="12.75" x14ac:dyDescent="0.25">
      <c r="O94" s="97"/>
      <c r="Q94" s="100"/>
    </row>
    <row r="95" spans="1:17" ht="12.75" x14ac:dyDescent="0.25">
      <c r="C95" s="167"/>
      <c r="F95" s="167"/>
      <c r="I95" s="97"/>
      <c r="J95" s="97"/>
      <c r="Q95" s="100"/>
    </row>
    <row r="96" spans="1:17" ht="12.75" x14ac:dyDescent="0.25">
      <c r="C96" s="167"/>
      <c r="Q96" s="10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25" right="0.25" top="0.75" bottom="0.75" header="0.3" footer="0.3"/>
  <pageSetup scale="50" fitToHeight="0" orientation="portrait"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Q90" sqref="Q90"/>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279</v>
      </c>
      <c r="C1" s="220"/>
      <c r="D1" s="220"/>
      <c r="E1" s="220"/>
      <c r="F1" s="220"/>
      <c r="G1" s="220"/>
    </row>
    <row r="2" spans="1:19" x14ac:dyDescent="0.25">
      <c r="A2" s="96" t="s">
        <v>2</v>
      </c>
      <c r="B2" s="221" t="s">
        <v>280</v>
      </c>
      <c r="C2" s="220"/>
      <c r="D2" s="220"/>
      <c r="E2" s="220"/>
      <c r="F2" s="220"/>
      <c r="G2" s="220"/>
    </row>
    <row r="3" spans="1:19" x14ac:dyDescent="0.25">
      <c r="A3" s="96" t="s">
        <v>4</v>
      </c>
      <c r="B3" s="222">
        <v>30603404</v>
      </c>
      <c r="C3" s="223"/>
      <c r="D3" s="223"/>
      <c r="E3" s="223"/>
      <c r="F3" s="223"/>
      <c r="G3" s="223"/>
      <c r="N3" s="99" t="s">
        <v>284</v>
      </c>
    </row>
    <row r="4" spans="1:19" x14ac:dyDescent="0.25">
      <c r="A4" s="102" t="s">
        <v>6</v>
      </c>
      <c r="B4" s="224" t="s">
        <v>281</v>
      </c>
      <c r="C4" s="225"/>
      <c r="D4" s="225"/>
      <c r="E4" s="225"/>
      <c r="F4" s="225"/>
      <c r="G4" s="226"/>
      <c r="N4" s="103" t="s">
        <v>282</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39</v>
      </c>
    </row>
    <row r="8" spans="1:19" ht="23.25" x14ac:dyDescent="0.25">
      <c r="A8" s="106"/>
      <c r="B8" s="107"/>
      <c r="C8" s="107"/>
      <c r="D8" s="107"/>
      <c r="E8" s="107"/>
      <c r="F8" s="107"/>
      <c r="G8" s="107"/>
      <c r="H8" s="105"/>
    </row>
    <row r="9" spans="1:19" x14ac:dyDescent="0.25">
      <c r="B9" s="108"/>
      <c r="J9" s="98" t="s">
        <v>12</v>
      </c>
      <c r="K9" s="98" t="s">
        <v>13</v>
      </c>
      <c r="L9" s="98" t="s">
        <v>14</v>
      </c>
    </row>
    <row r="10" spans="1:19" ht="63.75" x14ac:dyDescent="0.25">
      <c r="A10" s="109" t="s">
        <v>15</v>
      </c>
      <c r="B10" s="110" t="s">
        <v>16</v>
      </c>
      <c r="C10" s="111" t="s">
        <v>12</v>
      </c>
      <c r="D10" s="112" t="s">
        <v>13</v>
      </c>
      <c r="E10" s="113" t="s">
        <v>14</v>
      </c>
      <c r="F10" s="112" t="s">
        <v>17</v>
      </c>
      <c r="G10" s="10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68" t="s">
        <v>12</v>
      </c>
      <c r="C12" s="119">
        <v>2</v>
      </c>
      <c r="D12" s="119">
        <v>0</v>
      </c>
      <c r="E12" s="120"/>
      <c r="F12" s="121">
        <f>IF(B12="Yes",C12,D12)</f>
        <v>2</v>
      </c>
      <c r="G12" s="118" t="s">
        <v>24</v>
      </c>
      <c r="H12" s="122"/>
      <c r="I12" s="123">
        <v>0</v>
      </c>
      <c r="J12" s="123">
        <v>2</v>
      </c>
      <c r="K12" s="123">
        <v>-2</v>
      </c>
      <c r="L12" s="124"/>
      <c r="M12" s="123">
        <f>IF(F12=0,IF(OR(H12="No",H12=""),0,IF(AND(F12=0,H12="Yes"),I12+J12,0)),IF(AND(F12=C12,H12="Yes"),I12,IF(H12="No",K12,0)))</f>
        <v>0</v>
      </c>
      <c r="N12" s="127" t="s">
        <v>285</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5.5" x14ac:dyDescent="0.25">
      <c r="A15" s="129" t="s">
        <v>27</v>
      </c>
      <c r="B15" s="130" t="s">
        <v>12</v>
      </c>
      <c r="C15" s="131">
        <v>6</v>
      </c>
      <c r="D15" s="131">
        <v>0</v>
      </c>
      <c r="E15" s="132"/>
      <c r="F15" s="133">
        <f t="shared" ref="F15:F19" si="0">IF(B15="Yes",C15,D15)</f>
        <v>6</v>
      </c>
      <c r="G15" s="118" t="s">
        <v>28</v>
      </c>
      <c r="H15" s="130"/>
      <c r="I15" s="137">
        <v>2</v>
      </c>
      <c r="J15" s="137">
        <v>6</v>
      </c>
      <c r="K15" s="137">
        <v>-6</v>
      </c>
      <c r="L15" s="136"/>
      <c r="M15" s="135">
        <f>IF(F15=0,IF(OR(H15="No",H15=""),0,IF(AND(F15=0,H15="Yes"),I15+J15,0)),IF(AND(F15=C15,H15="Yes"),I15,IF(H15="No",K15,0)))</f>
        <v>0</v>
      </c>
      <c r="N15" s="127" t="s">
        <v>283</v>
      </c>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28.5"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57"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28.5"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28.5"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286</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09" t="s">
        <v>44</v>
      </c>
      <c r="B27" s="143"/>
      <c r="C27" s="120"/>
      <c r="D27" s="120"/>
      <c r="E27" s="120"/>
      <c r="F27" s="120"/>
      <c r="G27" s="144"/>
      <c r="H27" s="144"/>
      <c r="I27" s="120"/>
      <c r="J27" s="120"/>
      <c r="K27" s="120"/>
      <c r="L27" s="120"/>
      <c r="M27" s="120"/>
      <c r="N27" s="126"/>
      <c r="P27" s="128"/>
      <c r="S27" s="99"/>
    </row>
    <row r="28" spans="1:19" ht="28.5"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0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12</v>
      </c>
      <c r="C66" s="131">
        <v>9</v>
      </c>
      <c r="D66" s="131">
        <v>0</v>
      </c>
      <c r="E66" s="132"/>
      <c r="F66" s="133">
        <f t="shared" ref="F66:F70" si="8">IF(B66="Yes",C66,D66)</f>
        <v>9</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t="s">
        <v>287</v>
      </c>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50"/>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145" t="s">
        <v>104</v>
      </c>
      <c r="B72" s="130" t="s">
        <v>12</v>
      </c>
      <c r="C72" s="131">
        <v>15</v>
      </c>
      <c r="D72" s="131">
        <v>0</v>
      </c>
      <c r="E72" s="132"/>
      <c r="F72" s="133">
        <f t="shared" ref="F72:F73" si="9">IF(B72="Yes",C72,D72)</f>
        <v>15</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28.5" x14ac:dyDescent="0.25">
      <c r="A73" s="129" t="s">
        <v>107</v>
      </c>
      <c r="B73" s="130" t="s">
        <v>13</v>
      </c>
      <c r="C73" s="131">
        <v>54</v>
      </c>
      <c r="D73" s="131">
        <v>0</v>
      </c>
      <c r="E73" s="132"/>
      <c r="F73" s="133">
        <f t="shared" si="9"/>
        <v>0</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x14ac:dyDescent="0.2">
      <c r="B78" s="151"/>
      <c r="E78" s="100"/>
      <c r="F78" s="98"/>
      <c r="G78" s="128"/>
      <c r="H78" s="152"/>
      <c r="M78" s="98"/>
    </row>
    <row r="79" spans="1:19" ht="15.75" x14ac:dyDescent="0.25">
      <c r="A79" s="214" t="s">
        <v>113</v>
      </c>
      <c r="B79" s="214"/>
      <c r="C79" s="214"/>
      <c r="D79" s="214"/>
      <c r="E79" s="214"/>
      <c r="F79" s="214"/>
      <c r="G79" s="128"/>
      <c r="H79" s="153"/>
      <c r="M79" s="98"/>
    </row>
    <row r="80" spans="1:19" ht="52.5" x14ac:dyDescent="0.25">
      <c r="A80" s="154"/>
      <c r="B80" s="154"/>
      <c r="C80" s="154"/>
      <c r="D80" s="155"/>
      <c r="E80" s="155" t="s">
        <v>114</v>
      </c>
      <c r="F80" s="155" t="s">
        <v>115</v>
      </c>
      <c r="G80" s="128"/>
      <c r="H80" s="153"/>
      <c r="I80" s="215" t="s">
        <v>114</v>
      </c>
      <c r="J80" s="216"/>
      <c r="K80" s="156"/>
      <c r="L80" s="156"/>
      <c r="M80" s="157" t="s">
        <v>115</v>
      </c>
    </row>
    <row r="81" spans="1:15" x14ac:dyDescent="0.2">
      <c r="B81" s="153"/>
      <c r="D81" s="158" t="s">
        <v>116</v>
      </c>
      <c r="E81" s="98">
        <f>SUM(C14:C15,C17:C19,C24,C25)+IF(H16="N/A",L16,0)+IF(H25="N/A",L25-J25,0)</f>
        <v>87</v>
      </c>
      <c r="F81" s="98">
        <f>SUM(F14:F15,F17:F19,F24,F25)+IF(AND(B15="Yes",H16="N/A"),L16,0)+IF(AND(B25="Yes",H25="N/A"),L25-J25,0)</f>
        <v>21</v>
      </c>
      <c r="H81" s="158" t="s">
        <v>117</v>
      </c>
      <c r="I81" s="99">
        <f>SUM(I13:I15,I17:I24)+IF(AND(B15="Yes",H16="N/A"),L16,I16)+IF(AND(B25="Yes",H25="N/A"),L25,I25)</f>
        <v>30</v>
      </c>
      <c r="J81" s="98">
        <f>SUM(J14:J15,J17:J23,C24,C25)+IF(H16="N/A",L16,0)+IF(H25="N/A",L25-J25,0)</f>
        <v>87</v>
      </c>
      <c r="M81" s="98">
        <f>SUM(M13:M25)</f>
        <v>0</v>
      </c>
    </row>
    <row r="82" spans="1:15"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x14ac:dyDescent="0.2">
      <c r="B83" s="153"/>
      <c r="D83" s="159" t="s">
        <v>120</v>
      </c>
      <c r="E83" s="98">
        <f>SUM(C63:C64,C66:C73)+IF(H66="N/A",L66-J66,0)+IF(H71="N/A",L71-J71,0)</f>
        <v>177</v>
      </c>
      <c r="F83" s="98">
        <f>SUM(F63:F64,F66:F73)+IF(H66="N/A",L66-J66,0)+IF(H71="N/A",L71-J71,0)</f>
        <v>111</v>
      </c>
      <c r="G83" s="99"/>
      <c r="H83" s="159" t="s">
        <v>121</v>
      </c>
      <c r="I83" s="99">
        <f>SUM(I63:I65,I67:I70,I72:I77)+IF(AND(B66="Yes",H66="N/A"),L66,I66)+IF(AND(B71="Yes",H71="N/A"),L71,I71)</f>
        <v>59</v>
      </c>
      <c r="J83" s="98">
        <f>SUM(J63:J65,J67:J70,J72:J77)+IF(AND(B66="Yes",H66="N/A"),L66,J66)+IF(AND(B71="Yes",H71="N/A"),L71,J71)</f>
        <v>177</v>
      </c>
      <c r="M83" s="98">
        <f>SUM(M63:M77)</f>
        <v>0</v>
      </c>
    </row>
    <row r="84" spans="1:15" x14ac:dyDescent="0.2">
      <c r="B84" s="153"/>
      <c r="G84" s="100" t="s">
        <v>122</v>
      </c>
      <c r="H84" s="153"/>
      <c r="N84" s="100"/>
    </row>
    <row r="85" spans="1:15" ht="60" x14ac:dyDescent="0.25">
      <c r="B85" s="160" t="s">
        <v>123</v>
      </c>
      <c r="C85" s="161" t="s">
        <v>124</v>
      </c>
      <c r="E85" s="162" t="s">
        <v>125</v>
      </c>
      <c r="F85" s="163" t="s">
        <v>126</v>
      </c>
      <c r="H85" s="97" t="s">
        <v>127</v>
      </c>
      <c r="I85" s="97" t="s">
        <v>128</v>
      </c>
      <c r="J85" s="97"/>
      <c r="L85" s="164" t="s">
        <v>125</v>
      </c>
      <c r="M85" s="165" t="s">
        <v>129</v>
      </c>
      <c r="N85" s="100"/>
    </row>
    <row r="86" spans="1:15"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x14ac:dyDescent="0.25">
      <c r="A87" s="158" t="s">
        <v>131</v>
      </c>
      <c r="B87" s="97">
        <v>75</v>
      </c>
      <c r="C87" s="98">
        <f>SUM(C14:C15,C17:C19,C24,C25,C63:C64,C66:C73)+IF(H16="N/A",L16,0)+IF(H25="N/A",L25-J25,0)+IF(H66="N/A",L66-J66,0)+IF(H71="N/A",L71-J71,0)</f>
        <v>264</v>
      </c>
      <c r="D87" s="98"/>
      <c r="E87" s="97">
        <f>IF(F87&gt;0,ROUND(((100*F87/J87)+F12),0),0)</f>
        <v>39</v>
      </c>
      <c r="F87" s="97">
        <f>IF(AND(B63="",B64="",B66="",B67="",B68="",B69="",B70="",B71="",B72="",B73=""),0,SUM(F81,F83))</f>
        <v>132</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39</v>
      </c>
    </row>
    <row r="94" spans="1:15" x14ac:dyDescent="0.25">
      <c r="O94" s="97"/>
    </row>
    <row r="95" spans="1:15" x14ac:dyDescent="0.25">
      <c r="C95" s="167"/>
      <c r="F95" s="167"/>
      <c r="I95" s="97"/>
      <c r="J95" s="97"/>
    </row>
    <row r="96" spans="1:15" x14ac:dyDescent="0.25">
      <c r="C96" s="167"/>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Q90" sqref="Q90"/>
      <selection pane="bottomLeft" activeCell="G16" sqref="G16"/>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309</v>
      </c>
      <c r="C1" s="220"/>
      <c r="D1" s="220"/>
      <c r="E1" s="220"/>
      <c r="F1" s="220"/>
      <c r="G1" s="220"/>
    </row>
    <row r="2" spans="1:19" ht="15" x14ac:dyDescent="0.25">
      <c r="A2" s="96" t="s">
        <v>2</v>
      </c>
      <c r="B2" s="221" t="s">
        <v>310</v>
      </c>
      <c r="C2" s="220"/>
      <c r="D2" s="220"/>
      <c r="E2" s="220"/>
      <c r="F2" s="220"/>
      <c r="G2" s="220"/>
    </row>
    <row r="3" spans="1:19" x14ac:dyDescent="0.25">
      <c r="A3" s="96" t="s">
        <v>4</v>
      </c>
      <c r="B3" s="222">
        <v>30603404</v>
      </c>
      <c r="C3" s="223"/>
      <c r="D3" s="223"/>
      <c r="E3" s="223"/>
      <c r="F3" s="223"/>
      <c r="G3" s="223"/>
      <c r="N3" s="99" t="s">
        <v>311</v>
      </c>
    </row>
    <row r="4" spans="1:19" ht="30" customHeight="1" x14ac:dyDescent="0.25">
      <c r="A4" s="102" t="s">
        <v>6</v>
      </c>
      <c r="B4" s="224" t="s">
        <v>281</v>
      </c>
      <c r="C4" s="225"/>
      <c r="D4" s="225"/>
      <c r="E4" s="225"/>
      <c r="F4" s="225"/>
      <c r="G4" s="226"/>
      <c r="N4" s="173" t="s">
        <v>312</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48</v>
      </c>
    </row>
    <row r="8" spans="1:19" ht="12" customHeight="1" x14ac:dyDescent="0.25">
      <c r="A8" s="169"/>
      <c r="B8" s="170"/>
      <c r="C8" s="170"/>
      <c r="D8" s="170"/>
      <c r="E8" s="170"/>
      <c r="F8" s="170"/>
      <c r="G8" s="170"/>
      <c r="H8" s="105"/>
    </row>
    <row r="9" spans="1:19" ht="7.5" customHeight="1" x14ac:dyDescent="0.25">
      <c r="B9" s="108"/>
      <c r="J9" s="98" t="s">
        <v>12</v>
      </c>
      <c r="K9" s="98" t="s">
        <v>13</v>
      </c>
      <c r="L9" s="98" t="s">
        <v>14</v>
      </c>
    </row>
    <row r="10" spans="1:19" ht="63.75" x14ac:dyDescent="0.25">
      <c r="A10" s="171" t="s">
        <v>15</v>
      </c>
      <c r="B10" s="110" t="s">
        <v>16</v>
      </c>
      <c r="C10" s="111" t="s">
        <v>12</v>
      </c>
      <c r="D10" s="112" t="s">
        <v>13</v>
      </c>
      <c r="E10" s="113" t="s">
        <v>14</v>
      </c>
      <c r="F10" s="112" t="s">
        <v>17</v>
      </c>
      <c r="G10" s="171"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t="s">
        <v>313</v>
      </c>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314</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71"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71"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48"/>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48"/>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t="s">
        <v>12</v>
      </c>
      <c r="C72" s="131">
        <v>15</v>
      </c>
      <c r="D72" s="131">
        <v>0</v>
      </c>
      <c r="E72" s="132"/>
      <c r="F72" s="133">
        <f t="shared" ref="F72:F73" si="9">IF(B72="Yes",C72,D72)</f>
        <v>15</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5">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72"/>
      <c r="B80" s="172"/>
      <c r="C80" s="172"/>
      <c r="D80" s="155"/>
      <c r="E80" s="155" t="s">
        <v>114</v>
      </c>
      <c r="F80" s="155" t="s">
        <v>115</v>
      </c>
      <c r="G80" s="128"/>
      <c r="H80" s="153"/>
      <c r="I80" s="215" t="s">
        <v>114</v>
      </c>
      <c r="J80" s="216"/>
      <c r="K80" s="156"/>
      <c r="L80" s="156"/>
      <c r="M80" s="157" t="s">
        <v>115</v>
      </c>
    </row>
    <row r="81" spans="1:15" ht="15" hidden="1" customHeight="1" x14ac:dyDescent="0.25">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ht="18.75" hidden="1" customHeight="1" x14ac:dyDescent="0.25">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5">
      <c r="B83" s="153"/>
      <c r="D83" s="159" t="s">
        <v>120</v>
      </c>
      <c r="E83" s="98">
        <f>SUM(C63:C64,C66:C73)+IF(H66="N/A",L66-J66,0)+IF(H71="N/A",L71-J71,0)</f>
        <v>177</v>
      </c>
      <c r="F83" s="98">
        <f>SUM(F63:F64,F66:F73)+IF(H66="N/A",L66-J66,0)+IF(H71="N/A",L71-J71,0)</f>
        <v>156</v>
      </c>
      <c r="G83" s="99"/>
      <c r="H83" s="159" t="s">
        <v>121</v>
      </c>
      <c r="I83" s="99">
        <f>SUM(I63:I65,I67:I70,I72:I77)+IF(AND(B66="Yes",H66="N/A"),L66,I66)+IF(AND(B71="Yes",H71="N/A"),L71,I71)</f>
        <v>59</v>
      </c>
      <c r="J83" s="98">
        <f>SUM(J63:J65,J67:J70,J72:J77)+IF(AND(B66="Yes",H66="N/A"),L66,J66)+IF(AND(B71="Yes",H71="N/A"),L71,J71)</f>
        <v>177</v>
      </c>
      <c r="M83" s="98">
        <f>SUM(M63:M77)</f>
        <v>0</v>
      </c>
    </row>
    <row r="84" spans="1:15" ht="15" hidden="1" customHeight="1" x14ac:dyDescent="0.25">
      <c r="B84" s="153"/>
      <c r="G84" s="100" t="s">
        <v>122</v>
      </c>
      <c r="H84" s="153"/>
      <c r="N84" s="100"/>
    </row>
    <row r="85" spans="1:15" ht="61.5" hidden="1" customHeight="1" x14ac:dyDescent="0.25">
      <c r="B85" s="160" t="s">
        <v>123</v>
      </c>
      <c r="C85" s="161" t="s">
        <v>124</v>
      </c>
      <c r="E85" s="162" t="s">
        <v>125</v>
      </c>
      <c r="F85" s="163" t="s">
        <v>126</v>
      </c>
      <c r="H85" s="97" t="s">
        <v>127</v>
      </c>
      <c r="I85" s="97" t="s">
        <v>128</v>
      </c>
      <c r="J85" s="97"/>
      <c r="L85" s="164" t="s">
        <v>125</v>
      </c>
      <c r="M85" s="165" t="s">
        <v>129</v>
      </c>
      <c r="N85" s="100"/>
    </row>
    <row r="86" spans="1:15" ht="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t="15" hidden="1" x14ac:dyDescent="0.25">
      <c r="A87" s="158" t="s">
        <v>131</v>
      </c>
      <c r="B87" s="97">
        <v>75</v>
      </c>
      <c r="C87" s="98">
        <f>SUM(C14:C15,C17:C19,C24,C25,C63:C64,C66:C73)+IF(H16="N/A",L16,0)+IF(H25="N/A",L25-J25,0)+IF(H66="N/A",L66-J66,0)+IF(H71="N/A",L71-J71,0)</f>
        <v>264</v>
      </c>
      <c r="D87" s="98"/>
      <c r="E87" s="97">
        <f>IF(F87&gt;0,ROUND(((100*F87/J87)+F12),0),0)</f>
        <v>48</v>
      </c>
      <c r="F87" s="97">
        <f>IF(AND(B63="",B64="",B66="",B67="",B68="",B69="",B70="",B71="",B72="",B73=""),0,SUM(F81,F83))</f>
        <v>171</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48</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B73" sqref="B73"/>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324</v>
      </c>
      <c r="C1" s="220"/>
      <c r="D1" s="220"/>
      <c r="E1" s="220"/>
      <c r="F1" s="220"/>
      <c r="G1" s="220"/>
    </row>
    <row r="2" spans="1:19" x14ac:dyDescent="0.25">
      <c r="A2" s="96" t="s">
        <v>2</v>
      </c>
      <c r="B2" s="221" t="s">
        <v>325</v>
      </c>
      <c r="C2" s="220"/>
      <c r="D2" s="220"/>
      <c r="E2" s="220"/>
      <c r="F2" s="220"/>
      <c r="G2" s="220"/>
    </row>
    <row r="3" spans="1:19" x14ac:dyDescent="0.25">
      <c r="A3" s="96" t="s">
        <v>4</v>
      </c>
      <c r="B3" s="222">
        <v>30603404</v>
      </c>
      <c r="C3" s="223"/>
      <c r="D3" s="223"/>
      <c r="E3" s="223"/>
      <c r="F3" s="223"/>
      <c r="G3" s="223"/>
      <c r="N3" s="103" t="s">
        <v>326</v>
      </c>
    </row>
    <row r="4" spans="1:19" x14ac:dyDescent="0.25">
      <c r="A4" s="102" t="s">
        <v>6</v>
      </c>
      <c r="B4" s="224" t="s">
        <v>281</v>
      </c>
      <c r="C4" s="225"/>
      <c r="D4" s="225"/>
      <c r="E4" s="225"/>
      <c r="F4" s="225"/>
      <c r="G4" s="226"/>
      <c r="N4" s="103" t="s">
        <v>327</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44</v>
      </c>
    </row>
    <row r="8" spans="1:19" ht="12" customHeight="1" x14ac:dyDescent="0.25">
      <c r="A8" s="177"/>
      <c r="B8" s="178"/>
      <c r="C8" s="178"/>
      <c r="D8" s="178"/>
      <c r="E8" s="178"/>
      <c r="F8" s="178"/>
      <c r="G8" s="178"/>
      <c r="H8" s="105"/>
    </row>
    <row r="9" spans="1:19" ht="7.5" customHeight="1" x14ac:dyDescent="0.25">
      <c r="B9" s="108"/>
      <c r="J9" s="98" t="s">
        <v>12</v>
      </c>
      <c r="K9" s="98" t="s">
        <v>13</v>
      </c>
      <c r="L9" s="98" t="s">
        <v>14</v>
      </c>
    </row>
    <row r="10" spans="1:19" ht="63.75" x14ac:dyDescent="0.25">
      <c r="A10" s="179" t="s">
        <v>15</v>
      </c>
      <c r="B10" s="110" t="s">
        <v>16</v>
      </c>
      <c r="C10" s="111" t="s">
        <v>12</v>
      </c>
      <c r="D10" s="112" t="s">
        <v>13</v>
      </c>
      <c r="E10" s="113" t="s">
        <v>14</v>
      </c>
      <c r="F10" s="112" t="s">
        <v>17</v>
      </c>
      <c r="G10" s="17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s="142" customFormat="1" ht="71.25" x14ac:dyDescent="0.25">
      <c r="A24" s="148" t="s">
        <v>39</v>
      </c>
      <c r="B24" s="130" t="s">
        <v>12</v>
      </c>
      <c r="C24" s="133">
        <v>9</v>
      </c>
      <c r="D24" s="133">
        <v>0</v>
      </c>
      <c r="E24" s="133"/>
      <c r="F24" s="133">
        <f t="shared" ref="F24" si="1">IF(B24="Yes",C24,D24)</f>
        <v>9</v>
      </c>
      <c r="G24" s="148" t="s">
        <v>40</v>
      </c>
      <c r="H24" s="130"/>
      <c r="I24" s="135">
        <v>3</v>
      </c>
      <c r="J24" s="135">
        <v>9</v>
      </c>
      <c r="K24" s="135">
        <v>-9</v>
      </c>
      <c r="L24" s="136"/>
      <c r="M24" s="135">
        <f>IF(F24=0,IF(OR(H24="No",H24=""),0,IF(AND(F24=0,H24="Yes"),I24+J24,0)),IF(AND(F24=C24,H24="Yes"),I24,IF(H24="No",K24,0)))</f>
        <v>0</v>
      </c>
      <c r="N24" s="127" t="s">
        <v>328</v>
      </c>
      <c r="P24" s="182"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101"/>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79"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7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81"/>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81"/>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80"/>
      <c r="B80" s="180"/>
      <c r="C80" s="180"/>
      <c r="D80" s="155"/>
      <c r="E80" s="155" t="s">
        <v>114</v>
      </c>
      <c r="F80" s="155" t="s">
        <v>115</v>
      </c>
      <c r="G80" s="128"/>
      <c r="H80" s="153"/>
      <c r="I80" s="215" t="s">
        <v>114</v>
      </c>
      <c r="J80" s="216"/>
      <c r="K80" s="156"/>
      <c r="L80" s="156"/>
      <c r="M80" s="157" t="s">
        <v>115</v>
      </c>
    </row>
    <row r="81" spans="1:15" ht="15" hidden="1" customHeight="1"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ht="18.75" hidden="1" customHeight="1"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3"/>
      <c r="D83" s="159" t="s">
        <v>120</v>
      </c>
      <c r="E83" s="98">
        <f>SUM(C63:C64,C66:C73)+IF(H66="N/A",L66-J66,0)+IF(H71="N/A",L71-J71,0)</f>
        <v>177</v>
      </c>
      <c r="F83" s="98">
        <f>SUM(F63:F64,F66:F73)+IF(H66="N/A",L66-J66,0)+IF(H71="N/A",L71-J71,0)</f>
        <v>141</v>
      </c>
      <c r="G83" s="99"/>
      <c r="H83" s="159" t="s">
        <v>121</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3"/>
      <c r="G84" s="100" t="s">
        <v>122</v>
      </c>
      <c r="H84" s="153"/>
      <c r="N84" s="100"/>
    </row>
    <row r="85" spans="1:15" ht="61.5" hidden="1" customHeight="1" x14ac:dyDescent="0.25">
      <c r="B85" s="160" t="s">
        <v>123</v>
      </c>
      <c r="C85" s="161" t="s">
        <v>124</v>
      </c>
      <c r="E85" s="162" t="s">
        <v>125</v>
      </c>
      <c r="F85" s="163" t="s">
        <v>126</v>
      </c>
      <c r="H85" s="97" t="s">
        <v>127</v>
      </c>
      <c r="I85" s="97" t="s">
        <v>128</v>
      </c>
      <c r="J85" s="97"/>
      <c r="L85" s="164" t="s">
        <v>125</v>
      </c>
      <c r="M85" s="165" t="s">
        <v>129</v>
      </c>
      <c r="N85" s="100"/>
    </row>
    <row r="86" spans="1: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58" t="s">
        <v>131</v>
      </c>
      <c r="B87" s="97">
        <v>75</v>
      </c>
      <c r="C87" s="98">
        <f>SUM(C14:C15,C17:C19,C24,C25,C63:C64,C66:C73)+IF(H16="N/A",L16,0)+IF(H25="N/A",L25-J25,0)+IF(H66="N/A",L66-J66,0)+IF(H71="N/A",L71-J71,0)</f>
        <v>264</v>
      </c>
      <c r="D87" s="98"/>
      <c r="E87" s="97">
        <f>IF(F87&gt;0,ROUND(((100*F87/J87)+F12),0),0)</f>
        <v>44</v>
      </c>
      <c r="F87" s="97">
        <f>IF(AND(B63="",B64="",B66="",B67="",B68="",B69="",B70="",B71="",B72="",B73=""),0,SUM(F81,F83))</f>
        <v>156</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44</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B73" sqref="B73"/>
      <selection pane="bottomLeft" activeCell="A11" sqref="A11:M11"/>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329</v>
      </c>
      <c r="C1" s="220"/>
      <c r="D1" s="220"/>
      <c r="E1" s="220"/>
      <c r="F1" s="220"/>
      <c r="G1" s="220"/>
    </row>
    <row r="2" spans="1:19" x14ac:dyDescent="0.25">
      <c r="A2" s="96" t="s">
        <v>2</v>
      </c>
      <c r="B2" s="221" t="s">
        <v>330</v>
      </c>
      <c r="C2" s="220"/>
      <c r="D2" s="220"/>
      <c r="E2" s="220"/>
      <c r="F2" s="220"/>
      <c r="G2" s="220"/>
    </row>
    <row r="3" spans="1:19" x14ac:dyDescent="0.25">
      <c r="A3" s="96" t="s">
        <v>4</v>
      </c>
      <c r="B3" s="222">
        <v>30603404</v>
      </c>
      <c r="C3" s="223"/>
      <c r="D3" s="223"/>
      <c r="E3" s="223"/>
      <c r="F3" s="223"/>
      <c r="G3" s="223"/>
      <c r="N3" s="99" t="s">
        <v>331</v>
      </c>
    </row>
    <row r="4" spans="1:19" x14ac:dyDescent="0.25">
      <c r="A4" s="102" t="s">
        <v>6</v>
      </c>
      <c r="B4" s="224" t="s">
        <v>281</v>
      </c>
      <c r="C4" s="225"/>
      <c r="D4" s="225"/>
      <c r="E4" s="225"/>
      <c r="F4" s="225"/>
      <c r="G4" s="226"/>
      <c r="N4" s="103" t="s">
        <v>332</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44</v>
      </c>
    </row>
    <row r="8" spans="1:19" ht="12" customHeight="1" x14ac:dyDescent="0.25">
      <c r="A8" s="177"/>
      <c r="B8" s="178"/>
      <c r="C8" s="178"/>
      <c r="D8" s="178"/>
      <c r="E8" s="178"/>
      <c r="F8" s="178"/>
      <c r="G8" s="178"/>
      <c r="H8" s="105"/>
    </row>
    <row r="9" spans="1:19" ht="7.5" customHeight="1" x14ac:dyDescent="0.25">
      <c r="B9" s="108"/>
      <c r="J9" s="98" t="s">
        <v>12</v>
      </c>
      <c r="K9" s="98" t="s">
        <v>13</v>
      </c>
      <c r="L9" s="98" t="s">
        <v>14</v>
      </c>
    </row>
    <row r="10" spans="1:19" ht="63.75" x14ac:dyDescent="0.25">
      <c r="A10" s="179" t="s">
        <v>15</v>
      </c>
      <c r="B10" s="110" t="s">
        <v>16</v>
      </c>
      <c r="C10" s="111" t="s">
        <v>12</v>
      </c>
      <c r="D10" s="112" t="s">
        <v>13</v>
      </c>
      <c r="E10" s="113" t="s">
        <v>14</v>
      </c>
      <c r="F10" s="112" t="s">
        <v>17</v>
      </c>
      <c r="G10" s="17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t="s">
        <v>333</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s="142" customFormat="1" ht="71.25" x14ac:dyDescent="0.25">
      <c r="A24" s="148" t="s">
        <v>39</v>
      </c>
      <c r="B24" s="130" t="s">
        <v>12</v>
      </c>
      <c r="C24" s="133">
        <v>9</v>
      </c>
      <c r="D24" s="133">
        <v>0</v>
      </c>
      <c r="E24" s="133"/>
      <c r="F24" s="133">
        <f t="shared" ref="F24" si="1">IF(B24="Yes",C24,D24)</f>
        <v>9</v>
      </c>
      <c r="G24" s="148" t="s">
        <v>40</v>
      </c>
      <c r="H24" s="130"/>
      <c r="I24" s="135">
        <v>3</v>
      </c>
      <c r="J24" s="135">
        <v>9</v>
      </c>
      <c r="K24" s="135">
        <v>-9</v>
      </c>
      <c r="L24" s="136"/>
      <c r="M24" s="135">
        <f>IF(F24=0,IF(OR(H24="No",H24=""),0,IF(AND(F24=0,H24="Yes"),I24+J24,0)),IF(AND(F24=C24,H24="Yes"),I24,IF(H24="No",K24,0)))</f>
        <v>0</v>
      </c>
      <c r="N24" s="127" t="s">
        <v>334</v>
      </c>
      <c r="P24" s="182"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101"/>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79"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7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81"/>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81"/>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80"/>
      <c r="B80" s="180"/>
      <c r="C80" s="180"/>
      <c r="D80" s="155"/>
      <c r="E80" s="155" t="s">
        <v>114</v>
      </c>
      <c r="F80" s="155" t="s">
        <v>115</v>
      </c>
      <c r="G80" s="128"/>
      <c r="H80" s="153"/>
      <c r="I80" s="215" t="s">
        <v>114</v>
      </c>
      <c r="J80" s="216"/>
      <c r="K80" s="156"/>
      <c r="L80" s="156"/>
      <c r="M80" s="157" t="s">
        <v>115</v>
      </c>
    </row>
    <row r="81" spans="1:15" ht="15" hidden="1" customHeight="1"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ht="18.75" hidden="1" customHeight="1"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3"/>
      <c r="D83" s="159" t="s">
        <v>120</v>
      </c>
      <c r="E83" s="98">
        <f>SUM(C63:C64,C66:C73)+IF(H66="N/A",L66-J66,0)+IF(H71="N/A",L71-J71,0)</f>
        <v>177</v>
      </c>
      <c r="F83" s="98">
        <f>SUM(F63:F64,F66:F73)+IF(H66="N/A",L66-J66,0)+IF(H71="N/A",L71-J71,0)</f>
        <v>141</v>
      </c>
      <c r="G83" s="99"/>
      <c r="H83" s="159" t="s">
        <v>121</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3"/>
      <c r="G84" s="100" t="s">
        <v>122</v>
      </c>
      <c r="H84" s="153"/>
      <c r="N84" s="100"/>
    </row>
    <row r="85" spans="1:15" ht="61.5" hidden="1" customHeight="1" x14ac:dyDescent="0.25">
      <c r="B85" s="160" t="s">
        <v>123</v>
      </c>
      <c r="C85" s="161" t="s">
        <v>124</v>
      </c>
      <c r="E85" s="162" t="s">
        <v>125</v>
      </c>
      <c r="F85" s="163" t="s">
        <v>126</v>
      </c>
      <c r="H85" s="97" t="s">
        <v>127</v>
      </c>
      <c r="I85" s="97" t="s">
        <v>128</v>
      </c>
      <c r="J85" s="97"/>
      <c r="L85" s="164" t="s">
        <v>125</v>
      </c>
      <c r="M85" s="165" t="s">
        <v>129</v>
      </c>
      <c r="N85" s="100"/>
    </row>
    <row r="86" spans="1: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58" t="s">
        <v>131</v>
      </c>
      <c r="B87" s="97">
        <v>75</v>
      </c>
      <c r="C87" s="98">
        <f>SUM(C14:C15,C17:C19,C24,C25,C63:C64,C66:C73)+IF(H16="N/A",L16,0)+IF(H25="N/A",L25-J25,0)+IF(H66="N/A",L66-J66,0)+IF(H71="N/A",L71-J71,0)</f>
        <v>264</v>
      </c>
      <c r="D87" s="98"/>
      <c r="E87" s="97">
        <f>IF(F87&gt;0,ROUND(((100*F87/J87)+F12),0),0)</f>
        <v>44</v>
      </c>
      <c r="F87" s="97">
        <f>IF(AND(B63="",B64="",B66="",B67="",B68="",B69="",B70="",B71="",B72="",B73=""),0,SUM(F81,F83))</f>
        <v>156</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44</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B73" sqref="B73"/>
      <selection pane="bottomLeft" activeCell="Q15" sqref="Q15"/>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329</v>
      </c>
      <c r="C1" s="220"/>
      <c r="D1" s="220"/>
      <c r="E1" s="220"/>
      <c r="F1" s="220"/>
      <c r="G1" s="220"/>
    </row>
    <row r="2" spans="1:19" x14ac:dyDescent="0.25">
      <c r="A2" s="96" t="s">
        <v>2</v>
      </c>
      <c r="B2" s="221" t="s">
        <v>330</v>
      </c>
      <c r="C2" s="220"/>
      <c r="D2" s="220"/>
      <c r="E2" s="220"/>
      <c r="F2" s="220"/>
      <c r="G2" s="220"/>
    </row>
    <row r="3" spans="1:19" x14ac:dyDescent="0.25">
      <c r="A3" s="96" t="s">
        <v>4</v>
      </c>
      <c r="B3" s="222">
        <v>30603404</v>
      </c>
      <c r="C3" s="223"/>
      <c r="D3" s="223"/>
      <c r="E3" s="223"/>
      <c r="F3" s="223"/>
      <c r="G3" s="223"/>
      <c r="N3" s="99" t="s">
        <v>331</v>
      </c>
    </row>
    <row r="4" spans="1:19" x14ac:dyDescent="0.25">
      <c r="A4" s="102" t="s">
        <v>6</v>
      </c>
      <c r="B4" s="224" t="s">
        <v>336</v>
      </c>
      <c r="C4" s="225"/>
      <c r="D4" s="225"/>
      <c r="E4" s="225"/>
      <c r="F4" s="225"/>
      <c r="G4" s="226"/>
      <c r="N4" s="187" t="s">
        <v>337</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44</v>
      </c>
    </row>
    <row r="8" spans="1:19" ht="12" customHeight="1" x14ac:dyDescent="0.25">
      <c r="A8" s="185"/>
      <c r="B8" s="186"/>
      <c r="C8" s="186"/>
      <c r="D8" s="186"/>
      <c r="E8" s="186"/>
      <c r="F8" s="186"/>
      <c r="G8" s="186"/>
      <c r="H8" s="105"/>
    </row>
    <row r="9" spans="1:19" ht="7.5" customHeight="1" x14ac:dyDescent="0.25">
      <c r="B9" s="108"/>
      <c r="J9" s="98" t="s">
        <v>12</v>
      </c>
      <c r="K9" s="98" t="s">
        <v>13</v>
      </c>
      <c r="L9" s="98" t="s">
        <v>14</v>
      </c>
    </row>
    <row r="10" spans="1:19" ht="63.75" x14ac:dyDescent="0.25">
      <c r="A10" s="183" t="s">
        <v>15</v>
      </c>
      <c r="B10" s="110" t="s">
        <v>16</v>
      </c>
      <c r="C10" s="111" t="s">
        <v>12</v>
      </c>
      <c r="D10" s="112" t="s">
        <v>13</v>
      </c>
      <c r="E10" s="113" t="s">
        <v>14</v>
      </c>
      <c r="F10" s="112" t="s">
        <v>17</v>
      </c>
      <c r="G10" s="183"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t="s">
        <v>333</v>
      </c>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t="s">
        <v>161</v>
      </c>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s="142" customFormat="1" ht="71.25" x14ac:dyDescent="0.25">
      <c r="A24" s="148" t="s">
        <v>39</v>
      </c>
      <c r="B24" s="130" t="s">
        <v>12</v>
      </c>
      <c r="C24" s="133">
        <v>9</v>
      </c>
      <c r="D24" s="133">
        <v>0</v>
      </c>
      <c r="E24" s="133"/>
      <c r="F24" s="133">
        <f t="shared" ref="F24" si="1">IF(B24="Yes",C24,D24)</f>
        <v>9</v>
      </c>
      <c r="G24" s="148" t="s">
        <v>40</v>
      </c>
      <c r="H24" s="130"/>
      <c r="I24" s="135">
        <v>3</v>
      </c>
      <c r="J24" s="135">
        <v>9</v>
      </c>
      <c r="K24" s="135">
        <v>-9</v>
      </c>
      <c r="L24" s="136"/>
      <c r="M24" s="135">
        <f>IF(F24=0,IF(OR(H24="No",H24=""),0,IF(AND(F24=0,H24="Yes"),I24+J24,0)),IF(AND(F24=C24,H24="Yes"),I24,IF(H24="No",K24,0)))</f>
        <v>0</v>
      </c>
      <c r="N24" s="127" t="s">
        <v>334</v>
      </c>
      <c r="P24" s="182"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101"/>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83"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83"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13</v>
      </c>
      <c r="C66" s="131">
        <v>9</v>
      </c>
      <c r="D66" s="131">
        <v>0</v>
      </c>
      <c r="E66" s="132"/>
      <c r="F66" s="133">
        <f t="shared" ref="F66:F70" si="8">IF(B66="Yes",C66,D66)</f>
        <v>0</v>
      </c>
      <c r="G66" s="129" t="s">
        <v>92</v>
      </c>
      <c r="H66" s="147"/>
      <c r="I66" s="133">
        <v>3</v>
      </c>
      <c r="J66" s="133">
        <v>9</v>
      </c>
      <c r="K66" s="133">
        <v>-9</v>
      </c>
      <c r="L66" s="133">
        <v>0</v>
      </c>
      <c r="M66" s="133">
        <f t="shared" si="7"/>
        <v>0</v>
      </c>
      <c r="N66" s="148"/>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81"/>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81"/>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84"/>
      <c r="B80" s="184"/>
      <c r="C80" s="184"/>
      <c r="D80" s="155"/>
      <c r="E80" s="155" t="s">
        <v>114</v>
      </c>
      <c r="F80" s="155" t="s">
        <v>115</v>
      </c>
      <c r="G80" s="128"/>
      <c r="H80" s="153"/>
      <c r="I80" s="215" t="s">
        <v>114</v>
      </c>
      <c r="J80" s="216"/>
      <c r="K80" s="156"/>
      <c r="L80" s="156"/>
      <c r="M80" s="157" t="s">
        <v>115</v>
      </c>
    </row>
    <row r="81" spans="1:15" ht="15" hidden="1" customHeight="1"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ht="18.75" hidden="1" customHeight="1"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3"/>
      <c r="D83" s="159" t="s">
        <v>120</v>
      </c>
      <c r="E83" s="98">
        <f>SUM(C63:C64,C66:C73)+IF(H66="N/A",L66-J66,0)+IF(H71="N/A",L71-J71,0)</f>
        <v>177</v>
      </c>
      <c r="F83" s="98">
        <f>SUM(F63:F64,F66:F73)+IF(H66="N/A",L66-J66,0)+IF(H71="N/A",L71-J71,0)</f>
        <v>141</v>
      </c>
      <c r="G83" s="99"/>
      <c r="H83" s="159" t="s">
        <v>121</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3"/>
      <c r="G84" s="100" t="s">
        <v>122</v>
      </c>
      <c r="H84" s="153"/>
      <c r="N84" s="100"/>
    </row>
    <row r="85" spans="1:15" ht="61.5" hidden="1" customHeight="1" x14ac:dyDescent="0.25">
      <c r="B85" s="160" t="s">
        <v>123</v>
      </c>
      <c r="C85" s="161" t="s">
        <v>124</v>
      </c>
      <c r="E85" s="162" t="s">
        <v>125</v>
      </c>
      <c r="F85" s="163" t="s">
        <v>126</v>
      </c>
      <c r="H85" s="97" t="s">
        <v>127</v>
      </c>
      <c r="I85" s="97" t="s">
        <v>128</v>
      </c>
      <c r="J85" s="97"/>
      <c r="L85" s="164" t="s">
        <v>125</v>
      </c>
      <c r="M85" s="165" t="s">
        <v>129</v>
      </c>
      <c r="N85" s="100"/>
    </row>
    <row r="86" spans="1: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58" t="s">
        <v>131</v>
      </c>
      <c r="B87" s="97">
        <v>75</v>
      </c>
      <c r="C87" s="98">
        <f>SUM(C14:C15,C17:C19,C24,C25,C63:C64,C66:C73)+IF(H16="N/A",L16,0)+IF(H25="N/A",L25-J25,0)+IF(H66="N/A",L66-J66,0)+IF(H71="N/A",L71-J71,0)</f>
        <v>264</v>
      </c>
      <c r="D87" s="98"/>
      <c r="E87" s="97">
        <f>IF(F87&gt;0,ROUND(((100*F87/J87)+F12),0),0)</f>
        <v>44</v>
      </c>
      <c r="F87" s="97">
        <f>IF(AND(B63="",B64="",B66="",B67="",B68="",B69="",B70="",B71="",B72="",B73=""),0,SUM(F81,F83))</f>
        <v>156</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44</v>
      </c>
    </row>
    <row r="94" spans="1:15" x14ac:dyDescent="0.25">
      <c r="O94" s="97"/>
    </row>
    <row r="95" spans="1:15" x14ac:dyDescent="0.25">
      <c r="C95" s="167"/>
      <c r="F95" s="167"/>
      <c r="I95" s="97"/>
      <c r="J95" s="97"/>
    </row>
    <row r="96" spans="1:15" x14ac:dyDescent="0.25">
      <c r="C96" s="167"/>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268</v>
      </c>
      <c r="C1" s="206"/>
      <c r="D1" s="206"/>
      <c r="E1" s="206"/>
      <c r="F1" s="206"/>
      <c r="G1" s="206"/>
    </row>
    <row r="2" spans="1:19" x14ac:dyDescent="0.25">
      <c r="A2" s="1" t="s">
        <v>2</v>
      </c>
      <c r="B2" s="205" t="s">
        <v>3</v>
      </c>
      <c r="C2" s="206"/>
      <c r="D2" s="206"/>
      <c r="E2" s="206"/>
      <c r="F2" s="206"/>
      <c r="G2" s="206"/>
    </row>
    <row r="3" spans="1:19" x14ac:dyDescent="0.25">
      <c r="A3" s="1" t="s">
        <v>4</v>
      </c>
      <c r="B3" s="205">
        <v>30603404</v>
      </c>
      <c r="C3" s="206"/>
      <c r="D3" s="206"/>
      <c r="E3" s="206"/>
      <c r="F3" s="206"/>
      <c r="G3" s="206"/>
      <c r="N3" s="7" t="s">
        <v>269</v>
      </c>
    </row>
    <row r="4" spans="1:19" ht="28.5" x14ac:dyDescent="0.25">
      <c r="A4" s="8" t="s">
        <v>6</v>
      </c>
      <c r="B4" s="207" t="s">
        <v>7</v>
      </c>
      <c r="C4" s="208"/>
      <c r="D4" s="208"/>
      <c r="E4" s="208"/>
      <c r="F4" s="208"/>
      <c r="G4" s="209"/>
      <c r="N4" s="95" t="s">
        <v>270</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45</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87"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47" t="s">
        <v>271</v>
      </c>
      <c r="P12" s="32" t="str">
        <f>IF(OR(ISNUMBER('[4]WebFIRE TEMPLATE'!AE6),ISNUMBER('[4]WebFIRE TEMPLATE'!AE7),ISNUMBER('[4]WebFIRE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IF(OR(ISNUMBER('[4]WebFIRE TEMPLATE'!AE6),ISNUMBER('[4]WebFIRE TEMPLATE'!AE7),ISNUMBER('[4]WebFIRE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IF(OR(ISNUMBER('[4]WebFIRE TEMPLATE'!AE6),ISNUMBER('[4]WebFIRE TEMPLATE'!AE7),ISNUMBER('[4]WebFIRE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IF(OR(ISNUMBER('[4]WebFIRE TEMPLATE'!AE6),ISNUMBER('[4]WebFIRE TEMPLATE'!AE7),ISNUMBER('[4]WebFIRE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IF(OR(ISNUMBER('[4]WebFIRE TEMPLATE'!AE6),ISNUMBER('[4]WebFIRE TEMPLATE'!AE7),ISNUMBER('[4]WebFIRE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47" t="s">
        <v>272</v>
      </c>
      <c r="P17" s="34" t="str">
        <f>IF(OR(ISNUMBER('[4]WebFIRE TEMPLATE'!AE6),ISNUMBER('[4]WebFIRE TEMPLATE'!AE7),ISNUMBER('[4]WebFIRE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IF(OR(ISNUMBER('[4]WebFIRE TEMPLATE'!AE6),ISNUMBER('[4]WebFIRE TEMPLATE'!AE7),ISNUMBER('[4]WebFIRE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IF(OR(ISNUMBER('[4]WebFIRE TEMPLATE'!AE6),ISNUMBER('[4]WebFIRE TEMPLATE'!AE7),ISNUMBER('[4]WebFIRE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IF(OR(ISNUMBER('[4]WebFIRE TEMPLATE'!AE6),ISNUMBER('[4]WebFIRE TEMPLATE'!AE7),ISNUMBER('[4]WebFIRE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IF(OR(ISNUMBER('[4]WebFIRE TEMPLATE'!AE6),ISNUMBER('[4]WebFIRE TEMPLATE'!AE7),ISNUMBER('[4]WebFIRE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IF(OR(ISNUMBER('[4]WebFIRE TEMPLATE'!AE6),ISNUMBER('[4]WebFIRE TEMPLATE'!AE7),ISNUMBER('[4]WebFIRE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IF(OR(ISNUMBER('[4]WebFIRE TEMPLATE'!AE6),ISNUMBER('[4]WebFIRE TEMPLATE'!AE7),ISNUMBER('[4]WebFIRE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31"/>
      <c r="P24" s="34" t="str">
        <f>IF(OR(ISNUMBER('[4]WebFIRE TEMPLATE'!AE6),ISNUMBER('[4]WebFIRE TEMPLATE'!AE7),ISNUMBER('[4]WebFIRE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IF(OR(ISNUMBER('[4]WebFIRE TEMPLATE'!AE6),ISNUMBER('[4]WebFIRE TEMPLATE'!AE7),ISNUMBER('[4]WebFIRE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IF(OR(ISNUMBER('[4]WebFIRE TEMPLATE'!AE6),ISNUMBER('[4]WebFIRE TEMPLATE'!AE7),ISNUMBER('[4]WebFIRE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IF(OR(ISNUMBER('[4]WebFIRE TEMPLATE'!AE6),ISNUMBER('[4]WebFIRE TEMPLATE'!AE7),ISNUMBER('[4]WebFIRE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IF(OR(ISNUMBER('[4]WebFIRE TEMPLATE'!AE6),ISNUMBER('[4]WebFIRE TEMPLATE'!AE7),ISNUMBER('[4]WebFIRE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IF(OR(ISNUMBER('[4]WebFIRE TEMPLATE'!AE6),ISNUMBER('[4]WebFIRE TEMPLATE'!AE7),ISNUMBER('[4]WebFIRE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IF(OR(ISNUMBER('[4]WebFIRE TEMPLATE'!AE6),ISNUMBER('[4]WebFIRE TEMPLATE'!AE7),ISNUMBER('[4]WebFIRE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IF(OR(ISNUMBER('[4]WebFIRE TEMPLATE'!AE6),ISNUMBER('[4]WebFIRE TEMPLATE'!AE7),ISNUMBER('[4]WebFIRE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IF(OR(ISNUMBER('[4]WebFIRE TEMPLATE'!AE6),ISNUMBER('[4]WebFIRE TEMPLATE'!AE7),ISNUMBER('[4]WebFIRE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IF(OR(ISNUMBER('[4]WebFIRE TEMPLATE'!AE6),ISNUMBER('[4]WebFIRE TEMPLATE'!AE7),ISNUMBER('[4]WebFIRE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IF(OR(ISNUMBER('[4]WebFIRE TEMPLATE'!AE6),ISNUMBER('[4]WebFIRE TEMPLATE'!AE7),ISNUMBER('[4]WebFIRE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IF(OR(ISNUMBER('[4]WebFIRE TEMPLATE'!AE6),ISNUMBER('[4]WebFIRE TEMPLATE'!AE7),ISNUMBER('[4]WebFIRE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IF(OR(ISNUMBER('[4]WebFIRE TEMPLATE'!AE6),ISNUMBER('[4]WebFIRE TEMPLATE'!AE7),ISNUMBER('[4]WebFIRE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IF(OR(ISNUMBER('[4]WebFIRE TEMPLATE'!AE6),ISNUMBER('[4]WebFIRE TEMPLATE'!AE7),ISNUMBER('[4]WebFIRE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IF(OR(ISNUMBER('[4]WebFIRE TEMPLATE'!AE6),ISNUMBER('[4]WebFIRE TEMPLATE'!AE7),ISNUMBER('[4]WebFIRE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IF(OR(ISNUMBER('[4]WebFIRE TEMPLATE'!AE6),ISNUMBER('[4]WebFIRE TEMPLATE'!AE7),ISNUMBER('[4]WebFIRE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IF(OR(ISNUMBER('[4]WebFIRE TEMPLATE'!AE6),ISNUMBER('[4]WebFIRE TEMPLATE'!AE7),ISNUMBER('[4]WebFIRE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IF(OR(ISNUMBER('[4]WebFIRE TEMPLATE'!AE6),ISNUMBER('[4]WebFIRE TEMPLATE'!AE7),ISNUMBER('[4]WebFIRE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IF(OR(ISNUMBER('[4]WebFIRE TEMPLATE'!AE6),ISNUMBER('[4]WebFIRE TEMPLATE'!AE7),ISNUMBER('[4]WebFIRE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IF(OR(ISNUMBER('[4]WebFIRE TEMPLATE'!AE6),ISNUMBER('[4]WebFIRE TEMPLATE'!AE7),ISNUMBER('[4]WebFIRE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IF(OR(ISNUMBER('[4]WebFIRE TEMPLATE'!AE6),ISNUMBER('[4]WebFIRE TEMPLATE'!AE7),ISNUMBER('[4]WebFIRE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IF(OR(ISNUMBER('[4]WebFIRE TEMPLATE'!AE6),ISNUMBER('[4]WebFIRE TEMPLATE'!AE7),ISNUMBER('[4]WebFIRE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IF(OR(ISNUMBER('[4]WebFIRE TEMPLATE'!AE6),ISNUMBER('[4]WebFIRE TEMPLATE'!AE7),ISNUMBER('[4]WebFIRE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IF(OR(ISNUMBER('[4]WebFIRE TEMPLATE'!AE6),ISNUMBER('[4]WebFIRE TEMPLATE'!AE7),ISNUMBER('[4]WebFIRE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IF(OR(ISNUMBER('[4]WebFIRE TEMPLATE'!AE6),ISNUMBER('[4]WebFIRE TEMPLATE'!AE7),ISNUMBER('[4]WebFIRE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IF(OR(ISNUMBER('[4]WebFIRE TEMPLATE'!AE6),ISNUMBER('[4]WebFIRE TEMPLATE'!AE7),ISNUMBER('[4]WebFIRE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IF(OR(ISNUMBER('[4]WebFIRE TEMPLATE'!AE6),ISNUMBER('[4]WebFIRE TEMPLATE'!AE7),ISNUMBER('[4]WebFIRE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IF(OR(ISNUMBER('[4]WebFIRE TEMPLATE'!AE6),ISNUMBER('[4]WebFIRE TEMPLATE'!AE7),ISNUMBER('[4]WebFIRE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IF(OR(ISNUMBER('[4]WebFIRE TEMPLATE'!AE6),ISNUMBER('[4]WebFIRE TEMPLATE'!AE7),ISNUMBER('[4]WebFIRE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IF(OR(ISNUMBER('[4]WebFIRE TEMPLATE'!AE6),ISNUMBER('[4]WebFIRE TEMPLATE'!AE7),ISNUMBER('[4]WebFIRE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IF(OR(ISNUMBER('[4]WebFIRE TEMPLATE'!AE6),ISNUMBER('[4]WebFIRE TEMPLATE'!AE7),ISNUMBER('[4]WebFIRE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IF(OR(ISNUMBER('[4]WebFIRE TEMPLATE'!AE6),ISNUMBER('[4]WebFIRE TEMPLATE'!AE7),ISNUMBER('[4]WebFIRE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IF(OR(ISNUMBER('[4]WebFIRE TEMPLATE'!AE6),ISNUMBER('[4]WebFIRE TEMPLATE'!AE7),ISNUMBER('[4]WebFIRE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IF(OR(ISNUMBER('[4]WebFIRE TEMPLATE'!AE6),ISNUMBER('[4]WebFIRE TEMPLATE'!AE7),ISNUMBER('[4]WebFIRE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IF(OR(ISNUMBER('[4]WebFIRE TEMPLATE'!AE6),ISNUMBER('[4]WebFIRE TEMPLATE'!AE7),ISNUMBER('[4]WebFIRE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IF(OR(ISNUMBER('[4]WebFIRE TEMPLATE'!AE6),ISNUMBER('[4]WebFIRE TEMPLATE'!AE7),ISNUMBER('[4]WebFIRE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IF(OR(ISNUMBER('[4]WebFIRE TEMPLATE'!AE6),ISNUMBER('[4]WebFIRE TEMPLATE'!AE7),ISNUMBER('[4]WebFIRE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IF(OR(ISNUMBER('[4]WebFIRE TEMPLATE'!AE6),ISNUMBER('[4]WebFIRE TEMPLATE'!AE7),ISNUMBER('[4]WebFIRE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IF(OR(ISNUMBER('[4]WebFIRE TEMPLATE'!AE6),ISNUMBER('[4]WebFIRE TEMPLATE'!AE7),ISNUMBER('[4]WebFIRE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3" t="s">
        <v>93</v>
      </c>
      <c r="B67" s="36" t="s">
        <v>13</v>
      </c>
      <c r="C67" s="37">
        <v>12</v>
      </c>
      <c r="D67" s="37">
        <v>0</v>
      </c>
      <c r="E67" s="38"/>
      <c r="F67" s="39">
        <f t="shared" si="8"/>
        <v>0</v>
      </c>
      <c r="G67" s="53" t="s">
        <v>94</v>
      </c>
      <c r="H67" s="54"/>
      <c r="I67" s="39">
        <v>4</v>
      </c>
      <c r="J67" s="39">
        <v>12</v>
      </c>
      <c r="K67" s="39">
        <v>-12</v>
      </c>
      <c r="L67" s="38"/>
      <c r="M67" s="39">
        <f t="shared" si="7"/>
        <v>0</v>
      </c>
      <c r="N67" s="55" t="s">
        <v>273</v>
      </c>
      <c r="P67" s="5" t="str">
        <f>IF(OR(ISNUMBER('[4]WebFIRE TEMPLATE'!AE6),ISNUMBER('[4]WebFIRE TEMPLATE'!AE7),ISNUMBER('[4]WebFIRE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IF(OR(ISNUMBER('[4]WebFIRE TEMPLATE'!AE6),ISNUMBER('[4]WebFIRE TEMPLATE'!AE7),ISNUMBER('[4]WebFIRE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IF(OR(ISNUMBER('[4]WebFIRE TEMPLATE'!AE6),ISNUMBER('[4]WebFIRE TEMPLATE'!AE7),ISNUMBER('[4]WebFIRE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IF(OR(ISNUMBER('[4]WebFIRE TEMPLATE'!AE6),ISNUMBER('[4]WebFIRE TEMPLATE'!AE7),ISNUMBER('[4]WebFIRE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8"/>
      <c r="P71" s="5" t="str">
        <f>IF(OR(ISNUMBER('[4]WebFIRE TEMPLATE'!AE6),ISNUMBER('[4]WebFIRE TEMPLATE'!AE7),ISNUMBER('[4]WebFIRE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3" t="s">
        <v>104</v>
      </c>
      <c r="B72" s="36" t="s">
        <v>12</v>
      </c>
      <c r="C72" s="37">
        <v>15</v>
      </c>
      <c r="D72" s="37">
        <v>0</v>
      </c>
      <c r="E72" s="38"/>
      <c r="F72" s="39">
        <f t="shared" ref="F72:F73" si="9">IF(B72="Yes",C72,D72)</f>
        <v>15</v>
      </c>
      <c r="G72" s="35" t="s">
        <v>105</v>
      </c>
      <c r="H72" s="54"/>
      <c r="I72" s="39">
        <v>5</v>
      </c>
      <c r="J72" s="39">
        <v>15</v>
      </c>
      <c r="K72" s="39">
        <v>-15</v>
      </c>
      <c r="L72" s="38"/>
      <c r="M72" s="39">
        <f t="shared" si="7"/>
        <v>0</v>
      </c>
      <c r="N72" s="55" t="s">
        <v>274</v>
      </c>
      <c r="P72" s="5" t="str">
        <f>IF(OR(ISNUMBER('[4]WebFIRE TEMPLATE'!AE6),ISNUMBER('[4]WebFIRE TEMPLATE'!AE7),ISNUMBER('[4]WebFIRE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IF(OR(ISNUMBER('[4]WebFIRE TEMPLATE'!AE6),ISNUMBER('[4]WebFIRE TEMPLATE'!AE7),ISNUMBER('[4]WebFIRE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IF(OR(ISNUMBER('[4]WebFIRE TEMPLATE'!AE6),ISNUMBER('[4]WebFIRE TEMPLATE'!AE7),ISNUMBER('[4]WebFIRE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IF(OR(ISNUMBER('[4]WebFIRE TEMPLATE'!AE6),ISNUMBER('[4]WebFIRE TEMPLATE'!AE7),ISNUMBER('[4]WebFIRE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IF(OR(ISNUMBER('[4]WebFIRE TEMPLATE'!AE6),ISNUMBER('[4]WebFIRE TEMPLATE'!AE7),ISNUMBER('[4]WebFIRE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IF(OR(ISNUMBER('[4]WebFIRE TEMPLATE'!AE6),ISNUMBER('[4]WebFIRE TEMPLATE'!AE7),ISNUMBER('[4]WebFIRE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61"/>
      <c r="D83" s="67" t="s">
        <v>120</v>
      </c>
      <c r="E83" s="3">
        <f>SUM(C63:C64,C66:C73)+IF(H66="N/A",L66-J66,0)+IF(H71="N/A",L71-J71,0)</f>
        <v>177</v>
      </c>
      <c r="F83" s="3">
        <f>SUM(F63:F64,F66:F73)+IF(H66="N/A",L66-J66,0)+IF(H71="N/A",L71-J71,0)</f>
        <v>144</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6" t="s">
        <v>131</v>
      </c>
      <c r="B87" s="2">
        <v>75</v>
      </c>
      <c r="C87" s="3">
        <f>SUM(C14:C15,C17:C19,C24,C25,C63:C64,C66:C73)+IF(H16="N/A",L16,0)+IF(H25="N/A",L25-J25,0)+IF(H66="N/A",L66-J66,0)+IF(H71="N/A",L71-J71,0)</f>
        <v>264</v>
      </c>
      <c r="D87" s="3"/>
      <c r="E87" s="2">
        <f>IF(F87&gt;0,ROUND(((100*F87/J87)+F12),0),0)</f>
        <v>45</v>
      </c>
      <c r="F87" s="2">
        <f>IF(AND(B63="",B64="",B66="",B67="",B68="",B69="",B70="",B71="",B72="",B73=""),0,SUM(F81,F83))</f>
        <v>159</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45</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B1" sqref="B1"/>
      <selection pane="bottomLeft" activeCell="G20" sqref="G20"/>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262</v>
      </c>
      <c r="C1" s="206"/>
      <c r="D1" s="206"/>
      <c r="E1" s="206"/>
      <c r="F1" s="206"/>
      <c r="G1" s="206"/>
    </row>
    <row r="2" spans="1:19" x14ac:dyDescent="0.25">
      <c r="A2" s="1" t="s">
        <v>2</v>
      </c>
      <c r="B2" s="205" t="s">
        <v>3</v>
      </c>
      <c r="C2" s="206"/>
      <c r="D2" s="206"/>
      <c r="E2" s="206"/>
      <c r="F2" s="206"/>
      <c r="G2" s="206"/>
    </row>
    <row r="3" spans="1:19" x14ac:dyDescent="0.25">
      <c r="A3" s="1" t="s">
        <v>4</v>
      </c>
      <c r="B3" s="205">
        <v>30603404</v>
      </c>
      <c r="C3" s="206"/>
      <c r="D3" s="206"/>
      <c r="E3" s="206"/>
      <c r="F3" s="206"/>
      <c r="G3" s="206"/>
      <c r="N3" s="7" t="s">
        <v>263</v>
      </c>
    </row>
    <row r="4" spans="1:19" x14ac:dyDescent="0.2">
      <c r="A4" s="8" t="s">
        <v>6</v>
      </c>
      <c r="B4" s="207" t="s">
        <v>7</v>
      </c>
      <c r="C4" s="208"/>
      <c r="D4" s="208"/>
      <c r="E4" s="208"/>
      <c r="F4" s="208"/>
      <c r="G4" s="209"/>
      <c r="N4" s="94" t="s">
        <v>264</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41</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47" t="s">
        <v>265</v>
      </c>
      <c r="P12" s="32" t="str">
        <f>IF(OR(ISNUMBER('[5]WebFIRE TEMPLATE'!AE6),ISNUMBER('[5]WebFIRE TEMPLATE'!AE7),ISNUMBER('[5]WebFIRE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IF(OR(ISNUMBER('[5]WebFIRE TEMPLATE'!AE6),ISNUMBER('[5]WebFIRE TEMPLATE'!AE7),ISNUMBER('[5]WebFIRE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IF(OR(ISNUMBER('[5]WebFIRE TEMPLATE'!AE6),ISNUMBER('[5]WebFIRE TEMPLATE'!AE7),ISNUMBER('[5]WebFIRE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31"/>
      <c r="P15" s="32" t="str">
        <f>IF(OR(ISNUMBER('[5]WebFIRE TEMPLATE'!AE6),ISNUMBER('[5]WebFIRE TEMPLATE'!AE7),ISNUMBER('[5]WebFIRE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IF(OR(ISNUMBER('[5]WebFIRE TEMPLATE'!AE6),ISNUMBER('[5]WebFIRE TEMPLATE'!AE7),ISNUMBER('[5]WebFIRE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59.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47" t="s">
        <v>136</v>
      </c>
      <c r="P17" s="34" t="str">
        <f>IF(OR(ISNUMBER('[5]WebFIRE TEMPLATE'!AE6),ISNUMBER('[5]WebFIRE TEMPLATE'!AE7),ISNUMBER('[5]WebFIRE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IF(OR(ISNUMBER('[5]WebFIRE TEMPLATE'!AE6),ISNUMBER('[5]WebFIRE TEMPLATE'!AE7),ISNUMBER('[5]WebFIRE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IF(OR(ISNUMBER('[5]WebFIRE TEMPLATE'!AE6),ISNUMBER('[5]WebFIRE TEMPLATE'!AE7),ISNUMBER('[5]WebFIRE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IF(OR(ISNUMBER('[5]WebFIRE TEMPLATE'!AE6),ISNUMBER('[5]WebFIRE TEMPLATE'!AE7),ISNUMBER('[5]WebFIRE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IF(OR(ISNUMBER('[5]WebFIRE TEMPLATE'!AE6),ISNUMBER('[5]WebFIRE TEMPLATE'!AE7),ISNUMBER('[5]WebFIRE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IF(OR(ISNUMBER('[5]WebFIRE TEMPLATE'!AE6),ISNUMBER('[5]WebFIRE TEMPLATE'!AE7),ISNUMBER('[5]WebFIRE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IF(OR(ISNUMBER('[5]WebFIRE TEMPLATE'!AE6),ISNUMBER('[5]WebFIRE TEMPLATE'!AE7),ISNUMBER('[5]WebFIRE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12</v>
      </c>
      <c r="C24" s="39">
        <v>9</v>
      </c>
      <c r="D24" s="39">
        <v>0</v>
      </c>
      <c r="E24" s="39"/>
      <c r="F24" s="39">
        <f t="shared" ref="F24" si="1">IF(B24="Yes",C24,D24)</f>
        <v>9</v>
      </c>
      <c r="G24" s="24" t="s">
        <v>40</v>
      </c>
      <c r="H24" s="36"/>
      <c r="I24" s="41">
        <v>3</v>
      </c>
      <c r="J24" s="41">
        <v>9</v>
      </c>
      <c r="K24" s="41">
        <v>-9</v>
      </c>
      <c r="L24" s="42"/>
      <c r="M24" s="41">
        <f>IF(F24=0,IF(OR(H24="No",H24=""),0,IF(AND(F24=0,H24="Yes"),I24+J24,0)),IF(AND(F24=C24,H24="Yes"),I24,IF(H24="No",K24,0)))</f>
        <v>0</v>
      </c>
      <c r="N24" s="31"/>
      <c r="P24" s="34" t="str">
        <f>IF(OR(ISNUMBER('[5]WebFIRE TEMPLATE'!AE6),ISNUMBER('[5]WebFIRE TEMPLATE'!AE7),ISNUMBER('[5]WebFIRE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IF(OR(ISNUMBER('[5]WebFIRE TEMPLATE'!AE6),ISNUMBER('[5]WebFIRE TEMPLATE'!AE7),ISNUMBER('[5]WebFIRE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IF(OR(ISNUMBER('[5]WebFIRE TEMPLATE'!AE6),ISNUMBER('[5]WebFIRE TEMPLATE'!AE7),ISNUMBER('[5]WebFIRE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IF(OR(ISNUMBER('[5]WebFIRE TEMPLATE'!AE6),ISNUMBER('[5]WebFIRE TEMPLATE'!AE7),ISNUMBER('[5]WebFIRE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IF(OR(ISNUMBER('[5]WebFIRE TEMPLATE'!AE6),ISNUMBER('[5]WebFIRE TEMPLATE'!AE7),ISNUMBER('[5]WebFIRE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IF(OR(ISNUMBER('[5]WebFIRE TEMPLATE'!AE6),ISNUMBER('[5]WebFIRE TEMPLATE'!AE7),ISNUMBER('[5]WebFIRE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IF(OR(ISNUMBER('[5]WebFIRE TEMPLATE'!AE6),ISNUMBER('[5]WebFIRE TEMPLATE'!AE7),ISNUMBER('[5]WebFIRE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IF(OR(ISNUMBER('[5]WebFIRE TEMPLATE'!AE6),ISNUMBER('[5]WebFIRE TEMPLATE'!AE7),ISNUMBER('[5]WebFIRE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IF(OR(ISNUMBER('[5]WebFIRE TEMPLATE'!AE6),ISNUMBER('[5]WebFIRE TEMPLATE'!AE7),ISNUMBER('[5]WebFIRE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IF(OR(ISNUMBER('[5]WebFIRE TEMPLATE'!AE6),ISNUMBER('[5]WebFIRE TEMPLATE'!AE7),ISNUMBER('[5]WebFIRE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IF(OR(ISNUMBER('[5]WebFIRE TEMPLATE'!AE6),ISNUMBER('[5]WebFIRE TEMPLATE'!AE7),ISNUMBER('[5]WebFIRE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IF(OR(ISNUMBER('[5]WebFIRE TEMPLATE'!AE6),ISNUMBER('[5]WebFIRE TEMPLATE'!AE7),ISNUMBER('[5]WebFIRE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IF(OR(ISNUMBER('[5]WebFIRE TEMPLATE'!AE6),ISNUMBER('[5]WebFIRE TEMPLATE'!AE7),ISNUMBER('[5]WebFIRE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IF(OR(ISNUMBER('[5]WebFIRE TEMPLATE'!AE6),ISNUMBER('[5]WebFIRE TEMPLATE'!AE7),ISNUMBER('[5]WebFIRE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IF(OR(ISNUMBER('[5]WebFIRE TEMPLATE'!AE6),ISNUMBER('[5]WebFIRE TEMPLATE'!AE7),ISNUMBER('[5]WebFIRE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IF(OR(ISNUMBER('[5]WebFIRE TEMPLATE'!AE6),ISNUMBER('[5]WebFIRE TEMPLATE'!AE7),ISNUMBER('[5]WebFIRE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IF(OR(ISNUMBER('[5]WebFIRE TEMPLATE'!AE6),ISNUMBER('[5]WebFIRE TEMPLATE'!AE7),ISNUMBER('[5]WebFIRE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IF(OR(ISNUMBER('[5]WebFIRE TEMPLATE'!AE6),ISNUMBER('[5]WebFIRE TEMPLATE'!AE7),ISNUMBER('[5]WebFIRE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IF(OR(ISNUMBER('[5]WebFIRE TEMPLATE'!AE6),ISNUMBER('[5]WebFIRE TEMPLATE'!AE7),ISNUMBER('[5]WebFIRE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IF(OR(ISNUMBER('[5]WebFIRE TEMPLATE'!AE6),ISNUMBER('[5]WebFIRE TEMPLATE'!AE7),ISNUMBER('[5]WebFIRE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IF(OR(ISNUMBER('[5]WebFIRE TEMPLATE'!AE6),ISNUMBER('[5]WebFIRE TEMPLATE'!AE7),ISNUMBER('[5]WebFIRE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IF(OR(ISNUMBER('[5]WebFIRE TEMPLATE'!AE6),ISNUMBER('[5]WebFIRE TEMPLATE'!AE7),ISNUMBER('[5]WebFIRE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IF(OR(ISNUMBER('[5]WebFIRE TEMPLATE'!AE6),ISNUMBER('[5]WebFIRE TEMPLATE'!AE7),ISNUMBER('[5]WebFIRE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IF(OR(ISNUMBER('[5]WebFIRE TEMPLATE'!AE6),ISNUMBER('[5]WebFIRE TEMPLATE'!AE7),ISNUMBER('[5]WebFIRE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IF(OR(ISNUMBER('[5]WebFIRE TEMPLATE'!AE6),ISNUMBER('[5]WebFIRE TEMPLATE'!AE7),ISNUMBER('[5]WebFIRE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IF(OR(ISNUMBER('[5]WebFIRE TEMPLATE'!AE6),ISNUMBER('[5]WebFIRE TEMPLATE'!AE7),ISNUMBER('[5]WebFIRE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IF(OR(ISNUMBER('[5]WebFIRE TEMPLATE'!AE6),ISNUMBER('[5]WebFIRE TEMPLATE'!AE7),ISNUMBER('[5]WebFIRE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IF(OR(ISNUMBER('[5]WebFIRE TEMPLATE'!AE6),ISNUMBER('[5]WebFIRE TEMPLATE'!AE7),ISNUMBER('[5]WebFIRE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IF(OR(ISNUMBER('[5]WebFIRE TEMPLATE'!AE6),ISNUMBER('[5]WebFIRE TEMPLATE'!AE7),ISNUMBER('[5]WebFIRE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IF(OR(ISNUMBER('[5]WebFIRE TEMPLATE'!AE6),ISNUMBER('[5]WebFIRE TEMPLATE'!AE7),ISNUMBER('[5]WebFIRE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IF(OR(ISNUMBER('[5]WebFIRE TEMPLATE'!AE6),ISNUMBER('[5]WebFIRE TEMPLATE'!AE7),ISNUMBER('[5]WebFIRE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IF(OR(ISNUMBER('[5]WebFIRE TEMPLATE'!AE6),ISNUMBER('[5]WebFIRE TEMPLATE'!AE7),ISNUMBER('[5]WebFIRE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IF(OR(ISNUMBER('[5]WebFIRE TEMPLATE'!AE6),ISNUMBER('[5]WebFIRE TEMPLATE'!AE7),ISNUMBER('[5]WebFIRE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IF(OR(ISNUMBER('[5]WebFIRE TEMPLATE'!AE6),ISNUMBER('[5]WebFIRE TEMPLATE'!AE7),ISNUMBER('[5]WebFIRE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IF(OR(ISNUMBER('[5]WebFIRE TEMPLATE'!AE6),ISNUMBER('[5]WebFIRE TEMPLATE'!AE7),ISNUMBER('[5]WebFIRE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IF(OR(ISNUMBER('[5]WebFIRE TEMPLATE'!AE6),ISNUMBER('[5]WebFIRE TEMPLATE'!AE7),ISNUMBER('[5]WebFIRE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IF(OR(ISNUMBER('[5]WebFIRE TEMPLATE'!AE6),ISNUMBER('[5]WebFIRE TEMPLATE'!AE7),ISNUMBER('[5]WebFIRE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IF(OR(ISNUMBER('[5]WebFIRE TEMPLATE'!AE6),ISNUMBER('[5]WebFIRE TEMPLATE'!AE7),ISNUMBER('[5]WebFIRE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IF(OR(ISNUMBER('[5]WebFIRE TEMPLATE'!AE6),ISNUMBER('[5]WebFIRE TEMPLATE'!AE7),ISNUMBER('[5]WebFIRE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3" t="s">
        <v>93</v>
      </c>
      <c r="B67" s="36" t="s">
        <v>13</v>
      </c>
      <c r="C67" s="37">
        <v>12</v>
      </c>
      <c r="D67" s="37">
        <v>0</v>
      </c>
      <c r="E67" s="38"/>
      <c r="F67" s="39">
        <f t="shared" si="8"/>
        <v>0</v>
      </c>
      <c r="G67" s="53" t="s">
        <v>94</v>
      </c>
      <c r="H67" s="54"/>
      <c r="I67" s="39">
        <v>4</v>
      </c>
      <c r="J67" s="39">
        <v>12</v>
      </c>
      <c r="K67" s="39">
        <v>-12</v>
      </c>
      <c r="L67" s="38"/>
      <c r="M67" s="39">
        <f t="shared" si="7"/>
        <v>0</v>
      </c>
      <c r="N67" s="55" t="s">
        <v>266</v>
      </c>
      <c r="P67" s="5" t="str">
        <f>IF(OR(ISNUMBER('[5]WebFIRE TEMPLATE'!AE6),ISNUMBER('[5]WebFIRE TEMPLATE'!AE7),ISNUMBER('[5]WebFIRE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IF(OR(ISNUMBER('[5]WebFIRE TEMPLATE'!AE6),ISNUMBER('[5]WebFIRE TEMPLATE'!AE7),ISNUMBER('[5]WebFIRE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IF(OR(ISNUMBER('[5]WebFIRE TEMPLATE'!AE6),ISNUMBER('[5]WebFIRE TEMPLATE'!AE7),ISNUMBER('[5]WebFIRE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IF(OR(ISNUMBER('[5]WebFIRE TEMPLATE'!AE6),ISNUMBER('[5]WebFIRE TEMPLATE'!AE7),ISNUMBER('[5]WebFIRE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IF(OR(ISNUMBER('[5]WebFIRE TEMPLATE'!AE6),ISNUMBER('[5]WebFIRE TEMPLATE'!AE7),ISNUMBER('[5]WebFIRE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28.5" x14ac:dyDescent="0.25">
      <c r="A72" s="53" t="s">
        <v>104</v>
      </c>
      <c r="B72" s="36" t="s">
        <v>13</v>
      </c>
      <c r="C72" s="37">
        <v>15</v>
      </c>
      <c r="D72" s="37">
        <v>0</v>
      </c>
      <c r="E72" s="38"/>
      <c r="F72" s="39">
        <f t="shared" ref="F72:F73" si="9">IF(B72="Yes",C72,D72)</f>
        <v>0</v>
      </c>
      <c r="G72" s="35" t="s">
        <v>105</v>
      </c>
      <c r="H72" s="54"/>
      <c r="I72" s="39">
        <v>5</v>
      </c>
      <c r="J72" s="39">
        <v>15</v>
      </c>
      <c r="K72" s="39">
        <v>-15</v>
      </c>
      <c r="L72" s="38"/>
      <c r="M72" s="39">
        <f t="shared" si="7"/>
        <v>0</v>
      </c>
      <c r="N72" s="55" t="s">
        <v>267</v>
      </c>
      <c r="P72" s="5" t="str">
        <f>IF(OR(ISNUMBER('[5]WebFIRE TEMPLATE'!AE6),ISNUMBER('[5]WebFIRE TEMPLATE'!AE7),ISNUMBER('[5]WebFIRE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IF(OR(ISNUMBER('[5]WebFIRE TEMPLATE'!AE6),ISNUMBER('[5]WebFIRE TEMPLATE'!AE7),ISNUMBER('[5]WebFIRE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IF(OR(ISNUMBER('[5]WebFIRE TEMPLATE'!AE6),ISNUMBER('[5]WebFIRE TEMPLATE'!AE7),ISNUMBER('[5]WebFIRE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IF(OR(ISNUMBER('[5]WebFIRE TEMPLATE'!AE6),ISNUMBER('[5]WebFIRE TEMPLATE'!AE7),ISNUMBER('[5]WebFIRE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IF(OR(ISNUMBER('[5]WebFIRE TEMPLATE'!AE6),ISNUMBER('[5]WebFIRE TEMPLATE'!AE7),ISNUMBER('[5]WebFIRE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IF(OR(ISNUMBER('[5]WebFIRE TEMPLATE'!AE6),ISNUMBER('[5]WebFIRE TEMPLATE'!AE7),ISNUMBER('[5]WebFIRE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15</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129</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41</v>
      </c>
      <c r="F87" s="2">
        <f>IF(AND(B63="",B64="",B66="",B67="",B68="",B69="",B70="",B71="",B72="",B73=""),0,SUM(F81,F83))</f>
        <v>144</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41</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B73" sqref="B73"/>
      <selection pane="bottomLeft" activeCell="A11" sqref="A11:M11"/>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19" t="s">
        <v>318</v>
      </c>
      <c r="C1" s="220"/>
      <c r="D1" s="220"/>
      <c r="E1" s="220"/>
      <c r="F1" s="220"/>
      <c r="G1" s="220"/>
    </row>
    <row r="2" spans="1:19" x14ac:dyDescent="0.25">
      <c r="A2" s="96" t="s">
        <v>2</v>
      </c>
      <c r="B2" s="221" t="s">
        <v>319</v>
      </c>
      <c r="C2" s="220"/>
      <c r="D2" s="220"/>
      <c r="E2" s="220"/>
      <c r="F2" s="220"/>
      <c r="G2" s="220"/>
    </row>
    <row r="3" spans="1:19" x14ac:dyDescent="0.25">
      <c r="A3" s="96" t="s">
        <v>4</v>
      </c>
      <c r="B3" s="222">
        <v>30603404</v>
      </c>
      <c r="C3" s="223"/>
      <c r="D3" s="223"/>
      <c r="E3" s="223"/>
      <c r="F3" s="223"/>
      <c r="G3" s="223"/>
      <c r="N3" s="103" t="s">
        <v>320</v>
      </c>
    </row>
    <row r="4" spans="1:19" x14ac:dyDescent="0.25">
      <c r="A4" s="102" t="s">
        <v>6</v>
      </c>
      <c r="B4" s="224" t="s">
        <v>281</v>
      </c>
      <c r="C4" s="225"/>
      <c r="D4" s="225"/>
      <c r="E4" s="225"/>
      <c r="F4" s="225"/>
      <c r="G4" s="226"/>
      <c r="N4" s="103" t="s">
        <v>321</v>
      </c>
    </row>
    <row r="5" spans="1:19" x14ac:dyDescent="0.25">
      <c r="A5" s="104" t="s">
        <v>9</v>
      </c>
      <c r="B5" s="227" t="s">
        <v>10</v>
      </c>
      <c r="C5" s="228"/>
      <c r="D5" s="228"/>
      <c r="E5" s="228"/>
      <c r="F5" s="228"/>
      <c r="G5" s="228"/>
    </row>
    <row r="7" spans="1:19" ht="23.25" x14ac:dyDescent="0.25">
      <c r="A7" s="217" t="s">
        <v>11</v>
      </c>
      <c r="B7" s="218"/>
      <c r="C7" s="218"/>
      <c r="D7" s="218"/>
      <c r="E7" s="218"/>
      <c r="F7" s="218"/>
      <c r="G7" s="218"/>
      <c r="H7" s="105">
        <f>IF(AND(H92=0,H93=0),0,IF(AND(H92&gt;0,H93&gt;0),((H92+H93)/2),IF(H93&gt;0,H93,H92)))</f>
        <v>47</v>
      </c>
    </row>
    <row r="8" spans="1:19" ht="12" customHeight="1" x14ac:dyDescent="0.25">
      <c r="A8" s="177"/>
      <c r="B8" s="178"/>
      <c r="C8" s="178"/>
      <c r="D8" s="178"/>
      <c r="E8" s="178"/>
      <c r="F8" s="178"/>
      <c r="G8" s="178"/>
      <c r="H8" s="105"/>
    </row>
    <row r="9" spans="1:19" ht="7.5" customHeight="1" x14ac:dyDescent="0.25">
      <c r="B9" s="108"/>
      <c r="J9" s="98" t="s">
        <v>12</v>
      </c>
      <c r="K9" s="98" t="s">
        <v>13</v>
      </c>
      <c r="L9" s="98" t="s">
        <v>14</v>
      </c>
    </row>
    <row r="10" spans="1:19" ht="63.75" x14ac:dyDescent="0.25">
      <c r="A10" s="179" t="s">
        <v>15</v>
      </c>
      <c r="B10" s="110" t="s">
        <v>16</v>
      </c>
      <c r="C10" s="111" t="s">
        <v>12</v>
      </c>
      <c r="D10" s="112" t="s">
        <v>13</v>
      </c>
      <c r="E10" s="113" t="s">
        <v>14</v>
      </c>
      <c r="F10" s="112" t="s">
        <v>17</v>
      </c>
      <c r="G10" s="179" t="s">
        <v>18</v>
      </c>
      <c r="H10" s="114" t="s">
        <v>16</v>
      </c>
      <c r="I10" s="115" t="s">
        <v>19</v>
      </c>
      <c r="J10" s="115" t="s">
        <v>20</v>
      </c>
      <c r="K10" s="115" t="s">
        <v>13</v>
      </c>
      <c r="L10" s="115" t="s">
        <v>14</v>
      </c>
      <c r="M10" s="115" t="s">
        <v>17</v>
      </c>
      <c r="N10" s="116" t="s">
        <v>21</v>
      </c>
    </row>
    <row r="11" spans="1:19" ht="18.75" x14ac:dyDescent="0.25">
      <c r="A11" s="212" t="s">
        <v>22</v>
      </c>
      <c r="B11" s="212"/>
      <c r="C11" s="212"/>
      <c r="D11" s="212"/>
      <c r="E11" s="212"/>
      <c r="F11" s="212"/>
      <c r="G11" s="212"/>
      <c r="H11" s="212"/>
      <c r="I11" s="212"/>
      <c r="J11" s="212"/>
      <c r="K11" s="212"/>
      <c r="L11" s="212"/>
      <c r="M11" s="212"/>
      <c r="N11" s="117"/>
    </row>
    <row r="12" spans="1:19" ht="142.5" x14ac:dyDescent="0.25">
      <c r="A12" s="118" t="s">
        <v>23</v>
      </c>
      <c r="B12" s="174" t="s">
        <v>13</v>
      </c>
      <c r="C12" s="119">
        <v>2</v>
      </c>
      <c r="D12" s="119">
        <v>0</v>
      </c>
      <c r="E12" s="120"/>
      <c r="F12" s="121">
        <f>IF(B12="Yes",C12,D12)</f>
        <v>0</v>
      </c>
      <c r="G12" s="118" t="s">
        <v>24</v>
      </c>
      <c r="H12" s="122"/>
      <c r="I12" s="123">
        <v>0</v>
      </c>
      <c r="J12" s="123">
        <v>2</v>
      </c>
      <c r="K12" s="123">
        <v>-2</v>
      </c>
      <c r="L12" s="124"/>
      <c r="M12" s="123">
        <f>IF(F12=0,IF(OR(H12="No",H12=""),0,IF(AND(F12=0,H12="Yes"),I12+J12,0)),IF(AND(F12=C12,H12="Yes"),I12,IF(H12="No",K12,0)))</f>
        <v>0</v>
      </c>
      <c r="N12" s="127"/>
      <c r="P12" s="125"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75"/>
      <c r="R12" s="176"/>
    </row>
    <row r="13" spans="1:19" ht="28.5" x14ac:dyDescent="0.25">
      <c r="A13" s="126"/>
      <c r="B13" s="120"/>
      <c r="C13" s="120"/>
      <c r="D13" s="120"/>
      <c r="E13" s="120"/>
      <c r="F13" s="120"/>
      <c r="G13" s="118" t="s">
        <v>25</v>
      </c>
      <c r="H13" s="122"/>
      <c r="I13" s="123">
        <v>1</v>
      </c>
      <c r="J13" s="123"/>
      <c r="K13" s="123">
        <v>0</v>
      </c>
      <c r="L13" s="124"/>
      <c r="M13" s="123">
        <f>IF(H13="Yes",I13,(IF(H13="No",K13,0)))</f>
        <v>0</v>
      </c>
      <c r="N13" s="127"/>
      <c r="P13" s="128"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29" t="s">
        <v>26</v>
      </c>
      <c r="B14" s="130" t="s">
        <v>12</v>
      </c>
      <c r="C14" s="131">
        <v>3</v>
      </c>
      <c r="D14" s="131">
        <v>0</v>
      </c>
      <c r="E14" s="132"/>
      <c r="F14" s="133">
        <f>IF(B14="Yes",C14,D14)</f>
        <v>3</v>
      </c>
      <c r="G14" s="134" t="s">
        <v>26</v>
      </c>
      <c r="H14" s="130"/>
      <c r="I14" s="135">
        <v>1</v>
      </c>
      <c r="J14" s="135">
        <v>3</v>
      </c>
      <c r="K14" s="135">
        <v>-3</v>
      </c>
      <c r="L14" s="136"/>
      <c r="M14" s="135">
        <f>IF(F14=0,IF(OR(H14="No",H14=""),0,IF(AND(F14=0,H14="Yes"),I14+J14,0)),IF(AND(F14=C14,H14="Yes"),I14,IF(H14="No",K14,0)))</f>
        <v>0</v>
      </c>
      <c r="N14" s="127"/>
      <c r="P14" s="125"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29" t="s">
        <v>27</v>
      </c>
      <c r="B15" s="130" t="s">
        <v>13</v>
      </c>
      <c r="C15" s="131">
        <v>6</v>
      </c>
      <c r="D15" s="131">
        <v>0</v>
      </c>
      <c r="E15" s="132"/>
      <c r="F15" s="133">
        <f t="shared" ref="F15:F19" si="0">IF(B15="Yes",C15,D15)</f>
        <v>0</v>
      </c>
      <c r="G15" s="118" t="s">
        <v>28</v>
      </c>
      <c r="H15" s="130"/>
      <c r="I15" s="137">
        <v>2</v>
      </c>
      <c r="J15" s="137">
        <v>6</v>
      </c>
      <c r="K15" s="137">
        <v>-6</v>
      </c>
      <c r="L15" s="136"/>
      <c r="M15" s="135">
        <f>IF(F15=0,IF(OR(H15="No",H15=""),0,IF(AND(F15=0,H15="Yes"),I15+J15,0)),IF(AND(F15=C15,H15="Yes"),I15,IF(H15="No",K15,0)))</f>
        <v>0</v>
      </c>
      <c r="N15" s="127"/>
      <c r="P15" s="125"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75"/>
      <c r="R15" s="99"/>
      <c r="S15" s="99"/>
    </row>
    <row r="16" spans="1:19" ht="27" customHeight="1" x14ac:dyDescent="0.25">
      <c r="A16" s="138"/>
      <c r="B16" s="139"/>
      <c r="C16" s="132"/>
      <c r="D16" s="132"/>
      <c r="E16" s="132"/>
      <c r="F16" s="132"/>
      <c r="G16" s="118" t="s">
        <v>29</v>
      </c>
      <c r="H16" s="130"/>
      <c r="I16" s="135">
        <v>0</v>
      </c>
      <c r="J16" s="140">
        <v>6</v>
      </c>
      <c r="K16" s="135">
        <v>-6</v>
      </c>
      <c r="L16" s="135"/>
      <c r="M16" s="140">
        <f>IF(F15=0,IF(AND(H15="Yes",H16="No"),-M15,IF(AND(H15="No",H16="Yes"),J16,IF(AND(OR(H15="No",H15=""),H16="No"),K16,0))),IF(AND(F15=C15,H16="Yes"),I16,IF(H16="No",K16-M15,0)))</f>
        <v>0</v>
      </c>
      <c r="N16" s="127"/>
      <c r="P16" s="128"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29" t="s">
        <v>30</v>
      </c>
      <c r="B17" s="130" t="s">
        <v>12</v>
      </c>
      <c r="C17" s="131">
        <v>3</v>
      </c>
      <c r="D17" s="131">
        <v>0</v>
      </c>
      <c r="E17" s="132"/>
      <c r="F17" s="133">
        <f t="shared" si="0"/>
        <v>3</v>
      </c>
      <c r="G17" s="134" t="s">
        <v>30</v>
      </c>
      <c r="H17" s="130"/>
      <c r="I17" s="135">
        <v>1</v>
      </c>
      <c r="J17" s="135">
        <v>3</v>
      </c>
      <c r="K17" s="135">
        <v>-3</v>
      </c>
      <c r="L17" s="136"/>
      <c r="M17" s="135">
        <f>IF(F17=0,IF(OR(H17="No",H17=""),0,IF(AND(F17=0,H17="Yes"),I17+J17,0)),IF(AND(F17=C17,H17="Yes"),I17,IF(H17="No",K17,0)))</f>
        <v>0</v>
      </c>
      <c r="N17" s="127"/>
      <c r="P17" s="128"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8" t="s">
        <v>32</v>
      </c>
      <c r="B18" s="130" t="s">
        <v>13</v>
      </c>
      <c r="C18" s="131">
        <v>6</v>
      </c>
      <c r="D18" s="131">
        <v>0</v>
      </c>
      <c r="E18" s="132"/>
      <c r="F18" s="133">
        <f t="shared" si="0"/>
        <v>0</v>
      </c>
      <c r="G18" s="134" t="s">
        <v>32</v>
      </c>
      <c r="H18" s="130"/>
      <c r="I18" s="135">
        <v>2</v>
      </c>
      <c r="J18" s="135">
        <v>6</v>
      </c>
      <c r="K18" s="135">
        <v>-6</v>
      </c>
      <c r="L18" s="136"/>
      <c r="M18" s="135">
        <f>IF(F18=0,IF(OR(H18="No",H18=""),0,IF(AND(F18=0,H18="Yes"),I18+J18,0)),IF(AND(F18=C18,H18="Yes"),I18,IF(H18="No",K18,0)))</f>
        <v>0</v>
      </c>
      <c r="N18" s="127"/>
      <c r="P18" s="128"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4" t="s">
        <v>33</v>
      </c>
      <c r="B19" s="130" t="s">
        <v>13</v>
      </c>
      <c r="C19" s="131">
        <v>60</v>
      </c>
      <c r="D19" s="131">
        <v>0</v>
      </c>
      <c r="E19" s="132"/>
      <c r="F19" s="133">
        <f t="shared" si="0"/>
        <v>0</v>
      </c>
      <c r="G19" s="118" t="s">
        <v>34</v>
      </c>
      <c r="H19" s="130"/>
      <c r="I19" s="135">
        <v>4</v>
      </c>
      <c r="J19" s="135">
        <v>12</v>
      </c>
      <c r="K19" s="135">
        <v>-12</v>
      </c>
      <c r="L19" s="136"/>
      <c r="M19" s="135">
        <f>IF(F19=0,IF(OR(H19="No",H19=""),0,IF(AND(F19=0,H19="Yes"),I19+J19,0)),IF(AND(F19=C19,H19="Yes"),I19,IF(H19="No",K19,0)))</f>
        <v>0</v>
      </c>
      <c r="N19" s="31"/>
      <c r="P19" s="128"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75"/>
      <c r="S19" s="103"/>
    </row>
    <row r="20" spans="1:19" ht="27" customHeight="1" x14ac:dyDescent="0.25">
      <c r="A20" s="141"/>
      <c r="B20" s="132"/>
      <c r="C20" s="132"/>
      <c r="D20" s="132"/>
      <c r="E20" s="132"/>
      <c r="F20" s="132"/>
      <c r="G20" s="134" t="s">
        <v>35</v>
      </c>
      <c r="H20" s="130"/>
      <c r="I20" s="135">
        <v>4</v>
      </c>
      <c r="J20" s="135">
        <v>12</v>
      </c>
      <c r="K20" s="135">
        <v>-12</v>
      </c>
      <c r="L20" s="136"/>
      <c r="M20" s="135">
        <f>IF(F19=0,IF(OR(H20="No",H20=""),0,IF(AND(F19=0,H20="Yes"),I20+J20,0)),IF(AND(F19=C19,H20="Yes"),I20,IF(H20="No",K20,0)))</f>
        <v>0</v>
      </c>
      <c r="N20" s="127"/>
      <c r="P20" s="128"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1"/>
      <c r="B21" s="132"/>
      <c r="C21" s="132"/>
      <c r="D21" s="132"/>
      <c r="E21" s="132"/>
      <c r="F21" s="132"/>
      <c r="G21" s="134" t="s">
        <v>36</v>
      </c>
      <c r="H21" s="130"/>
      <c r="I21" s="135">
        <v>4</v>
      </c>
      <c r="J21" s="135">
        <v>12</v>
      </c>
      <c r="K21" s="135">
        <v>-12</v>
      </c>
      <c r="L21" s="136"/>
      <c r="M21" s="135">
        <f>IF(F19=0,IF(OR(H21="No",H21=""),0,IF(AND(F19=0,H21="Yes"),I21+J21,0)),IF(AND(F19=C19,H21="Yes"),I21,IF(H21="No",K21,0)))</f>
        <v>0</v>
      </c>
      <c r="N21" s="127"/>
      <c r="P21" s="128"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1"/>
      <c r="B22" s="132"/>
      <c r="C22" s="132"/>
      <c r="D22" s="132"/>
      <c r="E22" s="132"/>
      <c r="F22" s="132"/>
      <c r="G22" s="134" t="s">
        <v>37</v>
      </c>
      <c r="H22" s="130"/>
      <c r="I22" s="135">
        <v>4</v>
      </c>
      <c r="J22" s="135">
        <v>12</v>
      </c>
      <c r="K22" s="135">
        <v>-12</v>
      </c>
      <c r="L22" s="136"/>
      <c r="M22" s="135">
        <f>IF(F19=0,IF(OR(H22="No",H22=""),0,IF(AND(F19=0,H22="Yes"),I22+J22,0)),IF(AND(F19=C19,H22="Yes"),I22,IF(H22="No",K22,0)))</f>
        <v>0</v>
      </c>
      <c r="N22" s="127"/>
      <c r="P22" s="128"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1"/>
      <c r="B23" s="132"/>
      <c r="C23" s="132"/>
      <c r="D23" s="132"/>
      <c r="E23" s="132"/>
      <c r="F23" s="132"/>
      <c r="G23" s="134" t="s">
        <v>38</v>
      </c>
      <c r="H23" s="130"/>
      <c r="I23" s="135">
        <v>4</v>
      </c>
      <c r="J23" s="135">
        <v>12</v>
      </c>
      <c r="K23" s="135">
        <v>-12</v>
      </c>
      <c r="L23" s="136"/>
      <c r="M23" s="135">
        <f>IF(F19=0,IF(OR(H23="No",H23=""),0,IF(AND(F19=0,H23="Yes"),I23+J23,0)),IF(AND(F19=C19,H23="Yes"),I23,IF(H23="No",K23,0)))</f>
        <v>0</v>
      </c>
      <c r="N23" s="127"/>
      <c r="P23" s="128"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8" t="s">
        <v>39</v>
      </c>
      <c r="B24" s="130" t="s">
        <v>12</v>
      </c>
      <c r="C24" s="133">
        <v>9</v>
      </c>
      <c r="D24" s="133">
        <v>0</v>
      </c>
      <c r="E24" s="133"/>
      <c r="F24" s="133">
        <f t="shared" ref="F24" si="1">IF(B24="Yes",C24,D24)</f>
        <v>9</v>
      </c>
      <c r="G24" s="118" t="s">
        <v>40</v>
      </c>
      <c r="H24" s="130"/>
      <c r="I24" s="135">
        <v>3</v>
      </c>
      <c r="J24" s="135">
        <v>9</v>
      </c>
      <c r="K24" s="135">
        <v>-9</v>
      </c>
      <c r="L24" s="136"/>
      <c r="M24" s="135">
        <f>IF(F24=0,IF(OR(H24="No",H24=""),0,IF(AND(F24=0,H24="Yes"),I24+J24,0)),IF(AND(F24=C24,H24="Yes"),I24,IF(H24="No",K24,0)))</f>
        <v>0</v>
      </c>
      <c r="N24" s="127" t="s">
        <v>322</v>
      </c>
      <c r="P24" s="128"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29" t="s">
        <v>41</v>
      </c>
      <c r="B25" s="130" t="s">
        <v>13</v>
      </c>
      <c r="C25" s="131">
        <v>0</v>
      </c>
      <c r="D25" s="131">
        <v>0</v>
      </c>
      <c r="E25" s="132"/>
      <c r="F25" s="133">
        <f>IF(B25="Yes",C25,D25)</f>
        <v>0</v>
      </c>
      <c r="G25" s="134" t="s">
        <v>42</v>
      </c>
      <c r="H25" s="130"/>
      <c r="I25" s="135">
        <v>0</v>
      </c>
      <c r="J25" s="135">
        <v>0</v>
      </c>
      <c r="K25" s="135">
        <v>-111</v>
      </c>
      <c r="L25" s="135">
        <v>0</v>
      </c>
      <c r="M25" s="140">
        <f>IF(F25=0,IF(H25="No",K25,IF(H25="Yes",I25+J25,IF(H25="No",K25,0))),IF(AND(F25=C25,H25="Yes"),I25,IF(H25="No",K25,0)))</f>
        <v>0</v>
      </c>
      <c r="N25" s="127"/>
      <c r="P25" s="128"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13" t="s">
        <v>43</v>
      </c>
      <c r="B26" s="213"/>
      <c r="C26" s="213"/>
      <c r="D26" s="213"/>
      <c r="E26" s="213"/>
      <c r="F26" s="213"/>
      <c r="G26" s="213"/>
      <c r="H26" s="213"/>
      <c r="I26" s="213"/>
      <c r="J26" s="213"/>
      <c r="K26" s="213"/>
      <c r="L26" s="213"/>
      <c r="M26" s="213"/>
      <c r="N26" s="117"/>
      <c r="P26" s="128"/>
      <c r="R26" s="142"/>
      <c r="S26" s="99"/>
    </row>
    <row r="27" spans="1:19" ht="18.75" x14ac:dyDescent="0.25">
      <c r="A27" s="179" t="s">
        <v>44</v>
      </c>
      <c r="B27" s="143"/>
      <c r="C27" s="120"/>
      <c r="D27" s="120"/>
      <c r="E27" s="120"/>
      <c r="F27" s="120"/>
      <c r="G27" s="144"/>
      <c r="H27" s="144"/>
      <c r="I27" s="120"/>
      <c r="J27" s="120"/>
      <c r="K27" s="120"/>
      <c r="L27" s="120"/>
      <c r="M27" s="120"/>
      <c r="N27" s="126"/>
      <c r="P27" s="128"/>
      <c r="S27" s="99"/>
    </row>
    <row r="28" spans="1:19" ht="40.5" customHeight="1" x14ac:dyDescent="0.25">
      <c r="A28" s="129" t="s">
        <v>45</v>
      </c>
      <c r="B28" s="130"/>
      <c r="C28" s="131">
        <v>54</v>
      </c>
      <c r="D28" s="131">
        <v>0</v>
      </c>
      <c r="E28" s="132"/>
      <c r="F28" s="133">
        <f t="shared" ref="F28:F36" si="2">IF(B28="Yes",C28,D28)</f>
        <v>0</v>
      </c>
      <c r="G28" s="134" t="s">
        <v>46</v>
      </c>
      <c r="H28" s="130"/>
      <c r="I28" s="135">
        <v>3</v>
      </c>
      <c r="J28" s="135">
        <v>9</v>
      </c>
      <c r="K28" s="135">
        <v>-9</v>
      </c>
      <c r="L28" s="136"/>
      <c r="M28" s="135">
        <f>IF(F28=0,IF(OR(H28="No",H28=""),0,IF(AND(F28=0,H28="Yes"),I28+J28,0)),IF(AND(F28=C28,H28="Yes"),I28,IF(H28="No",K28,0)))</f>
        <v>0</v>
      </c>
      <c r="N28" s="127"/>
      <c r="P28" s="128"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1"/>
      <c r="B29" s="132"/>
      <c r="C29" s="132"/>
      <c r="D29" s="132"/>
      <c r="E29" s="132"/>
      <c r="F29" s="132"/>
      <c r="G29" s="134" t="s">
        <v>47</v>
      </c>
      <c r="H29" s="130"/>
      <c r="I29" s="135">
        <v>3</v>
      </c>
      <c r="J29" s="135">
        <v>9</v>
      </c>
      <c r="K29" s="135">
        <v>-9</v>
      </c>
      <c r="L29" s="136"/>
      <c r="M29" s="135">
        <f>IF(F28=0,IF(OR(H29="No",H29=""),0,IF(AND(F28=0,H29="Yes"),I29+J29,0)),IF(AND(F28=C28,H29="Yes"),I29,IF(H29="No",K29,0)))</f>
        <v>0</v>
      </c>
      <c r="N29" s="127"/>
      <c r="P29" s="128"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1"/>
      <c r="B30" s="132"/>
      <c r="C30" s="132"/>
      <c r="D30" s="132"/>
      <c r="E30" s="132"/>
      <c r="F30" s="132"/>
      <c r="G30" s="134" t="s">
        <v>48</v>
      </c>
      <c r="H30" s="130"/>
      <c r="I30" s="135">
        <v>3</v>
      </c>
      <c r="J30" s="135">
        <v>9</v>
      </c>
      <c r="K30" s="135">
        <v>-9</v>
      </c>
      <c r="L30" s="136"/>
      <c r="M30" s="135">
        <f>IF(F28=0,IF(OR(H30="No",H30=""),0,IF(AND(F28=0,H30="Yes"),I30+J30,0)),IF(AND(F28=C28,H30="Yes"),I30,IF(H30="No",K30,0)))</f>
        <v>0</v>
      </c>
      <c r="N30" s="127"/>
      <c r="P30" s="128"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1"/>
      <c r="B31" s="132"/>
      <c r="C31" s="132"/>
      <c r="D31" s="132"/>
      <c r="E31" s="132"/>
      <c r="F31" s="132"/>
      <c r="G31" s="134" t="s">
        <v>49</v>
      </c>
      <c r="H31" s="130"/>
      <c r="I31" s="135">
        <v>3</v>
      </c>
      <c r="J31" s="135">
        <v>9</v>
      </c>
      <c r="K31" s="135">
        <v>-9</v>
      </c>
      <c r="L31" s="136"/>
      <c r="M31" s="135">
        <f>IF(F28=0,IF(OR(H31="No",H31=""),0,IF(AND(F28=0,H31="Yes"),I31+J31,0)),IF(AND(F28=C28,H31="Yes"),I31,IF(H31="No",K31,0)))</f>
        <v>0</v>
      </c>
      <c r="N31" s="127"/>
      <c r="P31" s="128"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1"/>
      <c r="B32" s="132"/>
      <c r="C32" s="132"/>
      <c r="D32" s="132"/>
      <c r="E32" s="132"/>
      <c r="F32" s="132"/>
      <c r="G32" s="134" t="s">
        <v>50</v>
      </c>
      <c r="H32" s="130"/>
      <c r="I32" s="135">
        <v>3</v>
      </c>
      <c r="J32" s="135">
        <v>9</v>
      </c>
      <c r="K32" s="135">
        <v>-9</v>
      </c>
      <c r="L32" s="136"/>
      <c r="M32" s="135">
        <f>IF(F28=0,IF(OR(H32="No",H32=""),0,IF(AND(F28=0,H32="Yes"),I32+J32,0)),IF(AND(F28=C28,H32="Yes"),I32,IF(H32="No",K32,0)))</f>
        <v>0</v>
      </c>
      <c r="N32" s="127"/>
      <c r="P32" s="128"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1"/>
      <c r="B33" s="132"/>
      <c r="C33" s="132"/>
      <c r="D33" s="132"/>
      <c r="E33" s="132"/>
      <c r="F33" s="132"/>
      <c r="G33" s="134" t="s">
        <v>51</v>
      </c>
      <c r="H33" s="130"/>
      <c r="I33" s="135">
        <v>3</v>
      </c>
      <c r="J33" s="135">
        <v>9</v>
      </c>
      <c r="K33" s="135">
        <v>-9</v>
      </c>
      <c r="L33" s="136"/>
      <c r="M33" s="135">
        <f>IF(F28=0,IF(OR(H33="No",H33=""),0,IF(AND(F28=0,H33="Yes"),I33+J33,0)),IF(AND(F28=C28,H33="Yes"),I33,IF(H33="No",K33,0)))</f>
        <v>0</v>
      </c>
      <c r="N33" s="127"/>
      <c r="P33" s="128"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29" t="s">
        <v>52</v>
      </c>
      <c r="B34" s="130"/>
      <c r="C34" s="131">
        <f>J34</f>
        <v>12</v>
      </c>
      <c r="D34" s="131">
        <v>0</v>
      </c>
      <c r="E34" s="132"/>
      <c r="F34" s="133">
        <f t="shared" si="2"/>
        <v>0</v>
      </c>
      <c r="G34" s="134" t="s">
        <v>53</v>
      </c>
      <c r="H34" s="130"/>
      <c r="I34" s="135">
        <v>4</v>
      </c>
      <c r="J34" s="135">
        <v>12</v>
      </c>
      <c r="K34" s="135">
        <v>-12</v>
      </c>
      <c r="L34" s="136"/>
      <c r="M34" s="135">
        <f>IF(F34=0,IF(OR(H34="No",H34=""),0,IF(AND(F34=0,H34="Yes"),I34+J34,0)),IF(AND(F34=C34,H34="Yes"),I34,IF(H34="No",K34,0)))</f>
        <v>0</v>
      </c>
      <c r="N34" s="127"/>
      <c r="P34" s="100"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5" t="s">
        <v>54</v>
      </c>
      <c r="B35" s="146"/>
      <c r="C35" s="131">
        <f>J35</f>
        <v>12</v>
      </c>
      <c r="D35" s="131">
        <v>0</v>
      </c>
      <c r="E35" s="132"/>
      <c r="F35" s="133">
        <f t="shared" si="2"/>
        <v>0</v>
      </c>
      <c r="G35" s="134" t="s">
        <v>55</v>
      </c>
      <c r="H35" s="130"/>
      <c r="I35" s="135">
        <v>4</v>
      </c>
      <c r="J35" s="135">
        <v>12</v>
      </c>
      <c r="K35" s="135">
        <v>-12</v>
      </c>
      <c r="L35" s="136"/>
      <c r="M35" s="135">
        <f>IF(F35=0,IF(OR(H35="No",H35=""),0,IF(AND(F35=0,H35="Yes"),I35+J35,0)),IF(AND(F35=C35,H35="Yes"),I35,IF(H35="No",K35,0)))</f>
        <v>0</v>
      </c>
      <c r="N35" s="127"/>
      <c r="P35" s="100"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29" t="s">
        <v>56</v>
      </c>
      <c r="B36" s="130"/>
      <c r="C36" s="133">
        <f>SUM(J36:J41)</f>
        <v>126</v>
      </c>
      <c r="D36" s="131">
        <v>0</v>
      </c>
      <c r="E36" s="132"/>
      <c r="F36" s="133">
        <f t="shared" si="2"/>
        <v>0</v>
      </c>
      <c r="G36" s="118" t="s">
        <v>57</v>
      </c>
      <c r="H36" s="130"/>
      <c r="I36" s="135">
        <v>4</v>
      </c>
      <c r="J36" s="135">
        <v>12</v>
      </c>
      <c r="K36" s="135">
        <v>-24</v>
      </c>
      <c r="L36" s="136"/>
      <c r="M36" s="135">
        <f>IF(F36=0,IF(OR(H36="No",H36=""),0,IF(AND(F36=0,H36="Yes"),I36+J36,0)),IF(AND(F36=C36,H36="Yes"),I36,IF(H36="No",K36,0)))</f>
        <v>0</v>
      </c>
      <c r="N36" s="127"/>
      <c r="P36" s="100"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1"/>
      <c r="B37" s="132"/>
      <c r="C37" s="132"/>
      <c r="D37" s="132"/>
      <c r="E37" s="132"/>
      <c r="F37" s="132"/>
      <c r="G37" s="134" t="s">
        <v>58</v>
      </c>
      <c r="H37" s="130"/>
      <c r="I37" s="135">
        <v>10</v>
      </c>
      <c r="J37" s="135">
        <v>30</v>
      </c>
      <c r="K37" s="135">
        <v>-180</v>
      </c>
      <c r="L37" s="136"/>
      <c r="M37" s="140">
        <f>IF(F36=0,IF(H37="No",K37,IF(H37="Yes",I37+J37,IF(H37="No",K37,0))),IF(AND(F36=C36,H37="Yes"),I37,IF(H37="No",K37,0)))</f>
        <v>0</v>
      </c>
      <c r="N37" s="127"/>
      <c r="P37" s="100"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1"/>
      <c r="B38" s="132"/>
      <c r="C38" s="132"/>
      <c r="D38" s="132"/>
      <c r="E38" s="132"/>
      <c r="F38" s="132"/>
      <c r="G38" s="134" t="s">
        <v>59</v>
      </c>
      <c r="H38" s="130"/>
      <c r="I38" s="135">
        <v>6</v>
      </c>
      <c r="J38" s="135">
        <v>18</v>
      </c>
      <c r="K38" s="135">
        <v>-18</v>
      </c>
      <c r="L38" s="136"/>
      <c r="M38" s="135">
        <f>IF(F36=0,IF(OR(H38="No",H38=""),0,IF(AND(F36=0,H38="Yes"),I38+J38,0)),IF(AND(F36=C36,H38="Yes"),I38,IF(H38="No",K38,0)))</f>
        <v>0</v>
      </c>
      <c r="N38" s="127"/>
      <c r="P38" s="100"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1"/>
      <c r="B39" s="132"/>
      <c r="C39" s="132"/>
      <c r="D39" s="132"/>
      <c r="E39" s="132"/>
      <c r="F39" s="132"/>
      <c r="G39" s="134" t="s">
        <v>60</v>
      </c>
      <c r="H39" s="130"/>
      <c r="I39" s="135">
        <v>8</v>
      </c>
      <c r="J39" s="135">
        <v>24</v>
      </c>
      <c r="K39" s="135">
        <v>-24</v>
      </c>
      <c r="L39" s="136"/>
      <c r="M39" s="135">
        <f>IF(F36=0,IF(OR(H39="No",H39=""),0,IF(AND(F36=0,H39="Yes"),I39+J39,0)),IF(AND(F36=C36,H39="Yes"),I39,IF(H39="No",K39,0)))</f>
        <v>0</v>
      </c>
      <c r="N39" s="127"/>
      <c r="P39" s="100"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1"/>
      <c r="B40" s="132"/>
      <c r="C40" s="132"/>
      <c r="D40" s="132"/>
      <c r="E40" s="132"/>
      <c r="F40" s="132"/>
      <c r="G40" s="134" t="s">
        <v>61</v>
      </c>
      <c r="H40" s="130"/>
      <c r="I40" s="135">
        <v>8</v>
      </c>
      <c r="J40" s="135">
        <v>24</v>
      </c>
      <c r="K40" s="135">
        <v>-120</v>
      </c>
      <c r="L40" s="135">
        <v>0</v>
      </c>
      <c r="M40" s="140">
        <f>IF(F36=0,IF(H40="No",K40,IF(H40="Yes",I40+J40,IF(H40="No",K40,0))),IF(AND(F36=C36,H40="Yes"),I40,IF(H40="No",K40,0)))</f>
        <v>0</v>
      </c>
      <c r="N40" s="127"/>
      <c r="P40" s="100"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1"/>
      <c r="B41" s="132"/>
      <c r="C41" s="132"/>
      <c r="D41" s="132"/>
      <c r="E41" s="132"/>
      <c r="F41" s="132"/>
      <c r="G41" s="134" t="s">
        <v>62</v>
      </c>
      <c r="H41" s="130"/>
      <c r="I41" s="135">
        <v>6</v>
      </c>
      <c r="J41" s="135">
        <v>18</v>
      </c>
      <c r="K41" s="135">
        <v>-18</v>
      </c>
      <c r="L41" s="136"/>
      <c r="M41" s="135">
        <f>IF(F36=0,IF(OR(H41="No",H41=""),0,IF(AND(F36=0,H41="Yes"),I41+J41,0)),IF(AND(F36=C36,H41="Yes"),I41,IF(H41="No",K41,0)))</f>
        <v>0</v>
      </c>
      <c r="N41" s="127"/>
      <c r="P41" s="100"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29" t="s">
        <v>63</v>
      </c>
      <c r="B42" s="130"/>
      <c r="C42" s="131">
        <v>30</v>
      </c>
      <c r="D42" s="131">
        <v>0</v>
      </c>
      <c r="E42" s="132"/>
      <c r="F42" s="133">
        <f t="shared" ref="F42" si="3">IF(B42="Yes",C42,D42)</f>
        <v>0</v>
      </c>
      <c r="G42" s="134" t="s">
        <v>64</v>
      </c>
      <c r="H42" s="130"/>
      <c r="I42" s="135">
        <v>2</v>
      </c>
      <c r="J42" s="135">
        <v>6</v>
      </c>
      <c r="K42" s="135">
        <v>-6</v>
      </c>
      <c r="L42" s="136"/>
      <c r="M42" s="135">
        <f>IF(F42=0,IF(OR(H42="No",H42=""),0,IF(AND(F42=0,H42="Yes"),I42+J42,0)),IF(AND(F42=C42,H42="Yes"),I42,IF(H42="No",K42,0)))</f>
        <v>0</v>
      </c>
      <c r="N42" s="127"/>
      <c r="P42" s="100"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1"/>
      <c r="B43" s="132"/>
      <c r="C43" s="132"/>
      <c r="D43" s="132"/>
      <c r="E43" s="132"/>
      <c r="F43" s="132"/>
      <c r="G43" s="134" t="s">
        <v>65</v>
      </c>
      <c r="H43" s="130"/>
      <c r="I43" s="135">
        <v>2</v>
      </c>
      <c r="J43" s="135">
        <v>6</v>
      </c>
      <c r="K43" s="135">
        <v>-6</v>
      </c>
      <c r="L43" s="135">
        <v>0</v>
      </c>
      <c r="M43" s="135">
        <f>IF(F42=0,IF(OR(H43="No",H43=""),0,IF(AND(F42=0,H43="Yes"),I43+J43,0)),IF(AND(F42=C42,H43="Yes"),I43,IF(H43="No",K43,0)))</f>
        <v>0</v>
      </c>
      <c r="N43" s="127"/>
      <c r="P43" s="100"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1"/>
      <c r="B44" s="132"/>
      <c r="C44" s="132"/>
      <c r="D44" s="132"/>
      <c r="E44" s="132"/>
      <c r="F44" s="132"/>
      <c r="G44" s="134" t="s">
        <v>66</v>
      </c>
      <c r="H44" s="130"/>
      <c r="I44" s="135">
        <v>3</v>
      </c>
      <c r="J44" s="135">
        <v>9</v>
      </c>
      <c r="K44" s="135">
        <v>-9</v>
      </c>
      <c r="L44" s="135">
        <v>0</v>
      </c>
      <c r="M44" s="135">
        <f>IF(F42=0,IF(OR(H44="No",H44=""),0,IF(AND(F42=0,H44="Yes"),I44+J44,0)),IF(AND(F42=C42,H44="Yes"),I44,IF(H44="No",K44,0)))</f>
        <v>0</v>
      </c>
      <c r="N44" s="127"/>
      <c r="P44" s="100"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1"/>
      <c r="B45" s="132"/>
      <c r="C45" s="132"/>
      <c r="D45" s="132"/>
      <c r="E45" s="132"/>
      <c r="F45" s="132"/>
      <c r="G45" s="134" t="s">
        <v>67</v>
      </c>
      <c r="H45" s="130"/>
      <c r="I45" s="135">
        <v>3</v>
      </c>
      <c r="J45" s="135">
        <v>9</v>
      </c>
      <c r="K45" s="135">
        <v>-9</v>
      </c>
      <c r="L45" s="136"/>
      <c r="M45" s="135">
        <f>IF(F42=0,IF(OR(H45="No",H45=""),0,IF(AND(F42=0,H45="Yes"),I45+J45,0)),IF(AND(F42=C42,H45="Yes"),I45,IF(H45="No",K45,0)))</f>
        <v>0</v>
      </c>
      <c r="N45" s="127"/>
      <c r="P45" s="100"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29" t="s">
        <v>68</v>
      </c>
      <c r="B46" s="146"/>
      <c r="C46" s="131">
        <v>2</v>
      </c>
      <c r="D46" s="131">
        <v>0</v>
      </c>
      <c r="E46" s="132"/>
      <c r="F46" s="133">
        <f>IF(B46="Yes",C46,D46)</f>
        <v>0</v>
      </c>
      <c r="G46" s="134" t="s">
        <v>68</v>
      </c>
      <c r="H46" s="130"/>
      <c r="I46" s="135">
        <v>0</v>
      </c>
      <c r="J46" s="135">
        <v>2</v>
      </c>
      <c r="K46" s="135">
        <v>-2</v>
      </c>
      <c r="L46" s="136"/>
      <c r="M46" s="135">
        <f t="shared" ref="M46:M47" si="4">IF(F46=0,IF(OR(H46="No",H46=""),0,IF(AND(F46=0,H46="Yes"),I46+J46,0)),IF(AND(F46=C46,H46="Yes"),I46,IF(H46="No",K46,0)))</f>
        <v>0</v>
      </c>
      <c r="N46" s="127"/>
      <c r="P46" s="100"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29" t="s">
        <v>69</v>
      </c>
      <c r="B47" s="146"/>
      <c r="C47" s="131">
        <f>SUM(J47:J59)</f>
        <v>132</v>
      </c>
      <c r="D47" s="131">
        <v>0</v>
      </c>
      <c r="E47" s="132"/>
      <c r="F47" s="133">
        <f>IF(B47="Yes",C47,D47)</f>
        <v>0</v>
      </c>
      <c r="G47" s="134" t="s">
        <v>70</v>
      </c>
      <c r="H47" s="130"/>
      <c r="I47" s="135">
        <v>3</v>
      </c>
      <c r="J47" s="135">
        <v>9</v>
      </c>
      <c r="K47" s="135">
        <v>-9</v>
      </c>
      <c r="L47" s="136"/>
      <c r="M47" s="135">
        <f t="shared" si="4"/>
        <v>0</v>
      </c>
      <c r="N47" s="127"/>
      <c r="P47" s="100"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1"/>
      <c r="B48" s="132"/>
      <c r="C48" s="132"/>
      <c r="D48" s="132"/>
      <c r="E48" s="132"/>
      <c r="F48" s="132"/>
      <c r="G48" s="134" t="s">
        <v>71</v>
      </c>
      <c r="H48" s="130"/>
      <c r="I48" s="135">
        <v>0</v>
      </c>
      <c r="J48" s="135">
        <v>9</v>
      </c>
      <c r="K48" s="135">
        <v>-120</v>
      </c>
      <c r="L48" s="135">
        <v>0</v>
      </c>
      <c r="M48" s="140">
        <f>IF(F47=0,IF(H48="No",K48,IF(H48="Yes",I48+J48,IF(H48="No",K48,0))),IF(AND(F47=C47,H48="Yes"),I48,IF(H48="No",K48,0)))</f>
        <v>0</v>
      </c>
      <c r="N48" s="127"/>
      <c r="P48" s="100"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1"/>
      <c r="B49" s="132"/>
      <c r="C49" s="132"/>
      <c r="D49" s="132"/>
      <c r="E49" s="132"/>
      <c r="F49" s="132"/>
      <c r="G49" s="134" t="s">
        <v>72</v>
      </c>
      <c r="H49" s="130"/>
      <c r="I49" s="135">
        <v>3</v>
      </c>
      <c r="J49" s="135">
        <v>9</v>
      </c>
      <c r="K49" s="135">
        <v>-9</v>
      </c>
      <c r="L49" s="136"/>
      <c r="M49" s="135">
        <f>IF(F47=0,IF(OR(H49="No",H49=""),0,IF(AND(F47=0,H49="Yes"),I49+J49,0)),IF(AND(F47=C47,H49="Yes"),I49,IF(H49="No",K49,0)))</f>
        <v>0</v>
      </c>
      <c r="N49" s="127"/>
      <c r="P49" s="100"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1"/>
      <c r="B50" s="132"/>
      <c r="C50" s="132"/>
      <c r="D50" s="132"/>
      <c r="E50" s="132"/>
      <c r="F50" s="132"/>
      <c r="G50" s="134" t="s">
        <v>73</v>
      </c>
      <c r="H50" s="130"/>
      <c r="I50" s="135">
        <v>3</v>
      </c>
      <c r="J50" s="135">
        <v>9</v>
      </c>
      <c r="K50" s="135">
        <v>-9</v>
      </c>
      <c r="L50" s="135">
        <v>0</v>
      </c>
      <c r="M50" s="135">
        <f>IF(F47=0,IF(OR(H50="No",H50=""),0,IF(AND(F47=0,H50="Yes"),I50+J50,0)),IF(AND(F47=C47,H50="Yes"),I50,IF(H50="No",K50,0)))</f>
        <v>0</v>
      </c>
      <c r="N50" s="127"/>
      <c r="P50" s="100"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1"/>
      <c r="B51" s="132"/>
      <c r="C51" s="132"/>
      <c r="D51" s="132"/>
      <c r="E51" s="132"/>
      <c r="F51" s="132"/>
      <c r="G51" s="134" t="s">
        <v>74</v>
      </c>
      <c r="H51" s="130"/>
      <c r="I51" s="135">
        <v>2</v>
      </c>
      <c r="J51" s="135">
        <v>6</v>
      </c>
      <c r="K51" s="135">
        <v>-6</v>
      </c>
      <c r="L51" s="136"/>
      <c r="M51" s="135">
        <f>IF(F47=0,IF(OR(H51="No",H51=""),0,IF(AND(F47=0,H51="Yes"),I51+J51,0)),IF(AND(F47=C47,H51="Yes"),I51,IF(H51="No",K51,0)))</f>
        <v>0</v>
      </c>
      <c r="N51" s="127"/>
      <c r="P51" s="100"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1"/>
      <c r="B52" s="132"/>
      <c r="C52" s="132"/>
      <c r="D52" s="132"/>
      <c r="E52" s="132"/>
      <c r="F52" s="132"/>
      <c r="G52" s="134" t="s">
        <v>75</v>
      </c>
      <c r="H52" s="130"/>
      <c r="I52" s="135">
        <v>5</v>
      </c>
      <c r="J52" s="135">
        <v>15</v>
      </c>
      <c r="K52" s="135">
        <v>-15</v>
      </c>
      <c r="L52" s="136"/>
      <c r="M52" s="135">
        <f>IF(F47=0,IF(OR(H52="No",H52=""),0,IF(AND(F47=0,H52="Yes"),I52+J52,0)),IF(AND(F47=C47,H52="Yes"),I52,IF(H52="No",K52,0)))</f>
        <v>0</v>
      </c>
      <c r="N52" s="127"/>
      <c r="P52" s="100"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1"/>
      <c r="B53" s="132"/>
      <c r="C53" s="132"/>
      <c r="D53" s="132"/>
      <c r="E53" s="132"/>
      <c r="F53" s="132"/>
      <c r="G53" s="134" t="s">
        <v>76</v>
      </c>
      <c r="H53" s="130"/>
      <c r="I53" s="135">
        <v>4</v>
      </c>
      <c r="J53" s="135">
        <v>12</v>
      </c>
      <c r="K53" s="135">
        <v>-12</v>
      </c>
      <c r="L53" s="135">
        <v>0</v>
      </c>
      <c r="M53" s="135">
        <f>IF(F47=0,IF(OR(H53="No",H53=""),0,IF(AND(F47=0,H53="Yes"),I53+J53,0)),IF(AND(F47=C47,H53="Yes"),I53,IF(H53="No",K53,0)))</f>
        <v>0</v>
      </c>
      <c r="N53" s="127"/>
      <c r="P53" s="100"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1"/>
      <c r="B54" s="132"/>
      <c r="C54" s="132"/>
      <c r="D54" s="132"/>
      <c r="E54" s="132"/>
      <c r="F54" s="132"/>
      <c r="G54" s="134" t="s">
        <v>77</v>
      </c>
      <c r="H54" s="130"/>
      <c r="I54" s="135">
        <v>4</v>
      </c>
      <c r="J54" s="135">
        <v>12</v>
      </c>
      <c r="K54" s="135">
        <v>-12</v>
      </c>
      <c r="L54" s="135">
        <v>0</v>
      </c>
      <c r="M54" s="135">
        <f>IF(F47=0,IF(OR(H54="No",H54=""),0,IF(AND(F47=0,H54="Yes"),I54+J54,0)),IF(AND(F47=C47,H54="Yes"),I54,IF(H54="No",K54,0)))</f>
        <v>0</v>
      </c>
      <c r="N54" s="127"/>
      <c r="P54" s="100"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1"/>
      <c r="B55" s="132"/>
      <c r="C55" s="132"/>
      <c r="D55" s="132"/>
      <c r="E55" s="132"/>
      <c r="F55" s="132"/>
      <c r="G55" s="134" t="s">
        <v>78</v>
      </c>
      <c r="H55" s="130"/>
      <c r="I55" s="135">
        <v>4</v>
      </c>
      <c r="J55" s="135">
        <v>12</v>
      </c>
      <c r="K55" s="135">
        <v>-12</v>
      </c>
      <c r="L55" s="135">
        <v>0</v>
      </c>
      <c r="M55" s="135">
        <f>IF(F47=0,IF(OR(H55="No",H55=""),0,IF(AND(F47=0,H55="Yes"),I55+J55,0)),IF(AND(F47=C47,H55="Yes"),I55,IF(H55="No",K55,0)))</f>
        <v>0</v>
      </c>
      <c r="N55" s="127"/>
      <c r="P55" s="100"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1"/>
      <c r="B56" s="132"/>
      <c r="C56" s="132"/>
      <c r="D56" s="132"/>
      <c r="E56" s="132"/>
      <c r="F56" s="132"/>
      <c r="G56" s="134" t="s">
        <v>79</v>
      </c>
      <c r="H56" s="130"/>
      <c r="I56" s="135">
        <v>4</v>
      </c>
      <c r="J56" s="135">
        <v>12</v>
      </c>
      <c r="K56" s="135">
        <v>-12</v>
      </c>
      <c r="L56" s="135">
        <v>0</v>
      </c>
      <c r="M56" s="135">
        <f>IF(F47=0,IF(OR(H56="No",H56=""),0,IF(AND(F47=0,H56="Yes"),I56+J56,0)),IF(AND(F47=C47,H56="Yes"),I56,IF(H56="No",K56,0)))</f>
        <v>0</v>
      </c>
      <c r="N56" s="127"/>
      <c r="P56" s="100"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1"/>
      <c r="B57" s="132"/>
      <c r="C57" s="132"/>
      <c r="D57" s="132"/>
      <c r="E57" s="132"/>
      <c r="F57" s="132"/>
      <c r="G57" s="134" t="s">
        <v>80</v>
      </c>
      <c r="H57" s="130"/>
      <c r="I57" s="135">
        <v>0</v>
      </c>
      <c r="J57" s="135">
        <v>15</v>
      </c>
      <c r="K57" s="135">
        <v>-15</v>
      </c>
      <c r="L57" s="135">
        <v>0</v>
      </c>
      <c r="M57" s="135">
        <f>IF(F47=0,IF(OR(H57="No",H57=""),0,IF(AND(F47=0,H57="Yes"),I57+J57,0)),IF(AND(F47=C47,H57="Yes"),I57,IF(H57="No",K57,0)))</f>
        <v>0</v>
      </c>
      <c r="N57" s="127"/>
      <c r="P57" s="100"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1"/>
      <c r="B58" s="132"/>
      <c r="C58" s="132"/>
      <c r="D58" s="132"/>
      <c r="E58" s="132"/>
      <c r="F58" s="132"/>
      <c r="G58" s="134" t="s">
        <v>81</v>
      </c>
      <c r="H58" s="130"/>
      <c r="I58" s="135">
        <v>2</v>
      </c>
      <c r="J58" s="135">
        <v>6</v>
      </c>
      <c r="K58" s="135">
        <v>-6</v>
      </c>
      <c r="L58" s="136"/>
      <c r="M58" s="135">
        <f>IF(F47=0,IF(OR(H58="No",H58=""),0,IF(AND(F47=0,H58="Yes"),I58+J58,0)),IF(AND(F47=C47,H58="Yes"),I58,IF(H58="No",K58,0)))</f>
        <v>0</v>
      </c>
      <c r="N58" s="127"/>
      <c r="P58" s="100"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1"/>
      <c r="B59" s="132"/>
      <c r="C59" s="132"/>
      <c r="D59" s="132"/>
      <c r="E59" s="132"/>
      <c r="F59" s="132"/>
      <c r="G59" s="134" t="s">
        <v>82</v>
      </c>
      <c r="H59" s="130"/>
      <c r="I59" s="135">
        <v>2</v>
      </c>
      <c r="J59" s="135">
        <v>6</v>
      </c>
      <c r="K59" s="135">
        <v>-6</v>
      </c>
      <c r="L59" s="135">
        <v>0</v>
      </c>
      <c r="M59" s="135">
        <f>IF(F47=0,IF(OR(H59="No",H59=""),0,IF(AND(F47=0,H59="Yes"),I59+J59,0)),IF(AND(F47=C47,H59="Yes"),I59,IF(H59="No",K59,0)))</f>
        <v>0</v>
      </c>
      <c r="N59" s="127"/>
      <c r="P59" s="100"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5" t="s">
        <v>83</v>
      </c>
      <c r="B60" s="130"/>
      <c r="C60" s="131">
        <v>12</v>
      </c>
      <c r="D60" s="131">
        <v>0</v>
      </c>
      <c r="E60" s="132"/>
      <c r="F60" s="133">
        <f t="shared" ref="F60" si="5">IF(B60="Yes",C60,D60)</f>
        <v>0</v>
      </c>
      <c r="G60" s="134" t="s">
        <v>84</v>
      </c>
      <c r="H60" s="130"/>
      <c r="I60" s="135">
        <v>4</v>
      </c>
      <c r="J60" s="135">
        <v>12</v>
      </c>
      <c r="K60" s="135">
        <v>-12</v>
      </c>
      <c r="L60" s="136"/>
      <c r="M60" s="135">
        <f>IF(F60=0,IF(OR(H60="No",H60=""),0,IF(AND(F60=0,H60="Yes"),I60+J60,0)),IF(AND(F60=C60,H60="Yes"),I60,IF(H60="No",K60,0)))</f>
        <v>0</v>
      </c>
      <c r="N60" s="127"/>
      <c r="P60" s="100"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2" t="s">
        <v>85</v>
      </c>
      <c r="B61" s="212"/>
      <c r="C61" s="212"/>
      <c r="D61" s="212"/>
      <c r="E61" s="212"/>
      <c r="F61" s="212"/>
      <c r="G61" s="212"/>
      <c r="H61" s="212"/>
      <c r="I61" s="212"/>
      <c r="J61" s="212"/>
      <c r="K61" s="212"/>
      <c r="L61" s="212"/>
      <c r="M61" s="212"/>
      <c r="N61" s="117"/>
    </row>
    <row r="62" spans="1:16" ht="18.75" x14ac:dyDescent="0.25">
      <c r="A62" s="179" t="s">
        <v>44</v>
      </c>
      <c r="B62" s="143"/>
      <c r="C62" s="120"/>
      <c r="D62" s="120"/>
      <c r="E62" s="120"/>
      <c r="F62" s="120"/>
      <c r="G62" s="144"/>
      <c r="H62" s="144"/>
      <c r="I62" s="120"/>
      <c r="J62" s="120"/>
      <c r="K62" s="120"/>
      <c r="L62" s="120"/>
      <c r="M62" s="120"/>
      <c r="N62" s="126"/>
    </row>
    <row r="63" spans="1:16" ht="28.5" x14ac:dyDescent="0.25">
      <c r="A63" s="129" t="s">
        <v>86</v>
      </c>
      <c r="B63" s="130" t="s">
        <v>12</v>
      </c>
      <c r="C63" s="131">
        <v>3</v>
      </c>
      <c r="D63" s="131">
        <v>0</v>
      </c>
      <c r="E63" s="132"/>
      <c r="F63" s="133">
        <f t="shared" ref="F63:F64" si="6">IF(B63="Yes",C63,D63)</f>
        <v>3</v>
      </c>
      <c r="G63" s="129" t="s">
        <v>87</v>
      </c>
      <c r="H63" s="147"/>
      <c r="I63" s="133">
        <v>1</v>
      </c>
      <c r="J63" s="133">
        <v>3</v>
      </c>
      <c r="K63" s="133">
        <v>-3</v>
      </c>
      <c r="L63" s="132"/>
      <c r="M63" s="133">
        <f t="shared" ref="M63:M73" si="7">IF(F63=0,IF(OR(H63="No",H63=""),0,IF(AND(F63=0,H63="Yes"),I63+J63,0)),IF(AND(F63=C63,H63="Yes"),I63,IF(H63="No",K63,0)))</f>
        <v>0</v>
      </c>
      <c r="N63" s="148"/>
      <c r="P63" s="100"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49" t="s">
        <v>88</v>
      </c>
      <c r="B64" s="130" t="s">
        <v>12</v>
      </c>
      <c r="C64" s="131">
        <v>27</v>
      </c>
      <c r="D64" s="131">
        <v>0</v>
      </c>
      <c r="E64" s="132"/>
      <c r="F64" s="133">
        <f t="shared" si="6"/>
        <v>27</v>
      </c>
      <c r="G64" s="129" t="s">
        <v>89</v>
      </c>
      <c r="H64" s="147"/>
      <c r="I64" s="133">
        <v>4</v>
      </c>
      <c r="J64" s="133">
        <v>12</v>
      </c>
      <c r="K64" s="133">
        <v>-12</v>
      </c>
      <c r="L64" s="132"/>
      <c r="M64" s="133">
        <f t="shared" si="7"/>
        <v>0</v>
      </c>
      <c r="N64" s="148"/>
      <c r="P64" s="100"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1"/>
      <c r="B65" s="132"/>
      <c r="C65" s="132"/>
      <c r="D65" s="132"/>
      <c r="E65" s="132"/>
      <c r="F65" s="132"/>
      <c r="G65" s="129" t="s">
        <v>90</v>
      </c>
      <c r="H65" s="147"/>
      <c r="I65" s="133">
        <v>5</v>
      </c>
      <c r="J65" s="133">
        <v>15</v>
      </c>
      <c r="K65" s="133">
        <v>-15</v>
      </c>
      <c r="L65" s="132"/>
      <c r="M65" s="133">
        <f>IF(F64=0,IF(OR(H65="No",H65=""),0,IF(AND(F64=0,H65="Yes"),I65+J65,0)),IF(AND(F64=C64,H65="Yes"),I65,IF(H65="No",K65,0)))</f>
        <v>0</v>
      </c>
      <c r="N65" s="148"/>
      <c r="P65" s="100"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29" t="s">
        <v>91</v>
      </c>
      <c r="B66" s="130" t="s">
        <v>12</v>
      </c>
      <c r="C66" s="131">
        <v>9</v>
      </c>
      <c r="D66" s="131">
        <v>0</v>
      </c>
      <c r="E66" s="132"/>
      <c r="F66" s="133">
        <f t="shared" ref="F66:F70" si="8">IF(B66="Yes",C66,D66)</f>
        <v>9</v>
      </c>
      <c r="G66" s="129" t="s">
        <v>92</v>
      </c>
      <c r="H66" s="147"/>
      <c r="I66" s="133">
        <v>3</v>
      </c>
      <c r="J66" s="133">
        <v>9</v>
      </c>
      <c r="K66" s="133">
        <v>-9</v>
      </c>
      <c r="L66" s="133">
        <v>0</v>
      </c>
      <c r="M66" s="133">
        <f t="shared" si="7"/>
        <v>0</v>
      </c>
      <c r="N66" s="148" t="s">
        <v>323</v>
      </c>
      <c r="P66" s="100"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5" t="s">
        <v>93</v>
      </c>
      <c r="B67" s="130" t="s">
        <v>12</v>
      </c>
      <c r="C67" s="131">
        <v>12</v>
      </c>
      <c r="D67" s="131">
        <v>0</v>
      </c>
      <c r="E67" s="132"/>
      <c r="F67" s="133">
        <f t="shared" si="8"/>
        <v>12</v>
      </c>
      <c r="G67" s="145" t="s">
        <v>94</v>
      </c>
      <c r="H67" s="147"/>
      <c r="I67" s="133">
        <v>4</v>
      </c>
      <c r="J67" s="133">
        <v>12</v>
      </c>
      <c r="K67" s="133">
        <v>-12</v>
      </c>
      <c r="L67" s="132"/>
      <c r="M67" s="133">
        <f t="shared" si="7"/>
        <v>0</v>
      </c>
      <c r="N67" s="181"/>
      <c r="P67" s="100"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75"/>
    </row>
    <row r="68" spans="1:19" x14ac:dyDescent="0.25">
      <c r="A68" s="145" t="s">
        <v>96</v>
      </c>
      <c r="B68" s="130" t="s">
        <v>12</v>
      </c>
      <c r="C68" s="131">
        <v>12</v>
      </c>
      <c r="D68" s="131">
        <v>0</v>
      </c>
      <c r="E68" s="132"/>
      <c r="F68" s="133">
        <f t="shared" si="8"/>
        <v>12</v>
      </c>
      <c r="G68" s="145" t="s">
        <v>97</v>
      </c>
      <c r="H68" s="147"/>
      <c r="I68" s="133">
        <v>4</v>
      </c>
      <c r="J68" s="133">
        <v>12</v>
      </c>
      <c r="K68" s="133">
        <v>-12</v>
      </c>
      <c r="L68" s="132"/>
      <c r="M68" s="133">
        <f t="shared" si="7"/>
        <v>0</v>
      </c>
      <c r="N68" s="148"/>
      <c r="P68" s="100"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75"/>
    </row>
    <row r="69" spans="1:19" ht="28.5" x14ac:dyDescent="0.25">
      <c r="A69" s="145" t="s">
        <v>98</v>
      </c>
      <c r="B69" s="130" t="s">
        <v>12</v>
      </c>
      <c r="C69" s="131">
        <v>9</v>
      </c>
      <c r="D69" s="131">
        <v>0</v>
      </c>
      <c r="E69" s="132"/>
      <c r="F69" s="133">
        <f t="shared" si="8"/>
        <v>9</v>
      </c>
      <c r="G69" s="129" t="s">
        <v>99</v>
      </c>
      <c r="H69" s="147"/>
      <c r="I69" s="133">
        <v>3</v>
      </c>
      <c r="J69" s="133">
        <v>9</v>
      </c>
      <c r="K69" s="133">
        <v>-9</v>
      </c>
      <c r="L69" s="132"/>
      <c r="M69" s="133">
        <f t="shared" si="7"/>
        <v>0</v>
      </c>
      <c r="N69" s="148"/>
      <c r="P69" s="100"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75"/>
    </row>
    <row r="70" spans="1:19" ht="57.75" customHeight="1" x14ac:dyDescent="0.25">
      <c r="A70" s="145" t="s">
        <v>100</v>
      </c>
      <c r="B70" s="130" t="s">
        <v>12</v>
      </c>
      <c r="C70" s="131">
        <v>24</v>
      </c>
      <c r="D70" s="131">
        <v>0</v>
      </c>
      <c r="E70" s="132"/>
      <c r="F70" s="133">
        <f t="shared" si="8"/>
        <v>24</v>
      </c>
      <c r="G70" s="129" t="s">
        <v>101</v>
      </c>
      <c r="H70" s="147"/>
      <c r="I70" s="133">
        <v>8</v>
      </c>
      <c r="J70" s="133">
        <v>24</v>
      </c>
      <c r="K70" s="133">
        <v>-120</v>
      </c>
      <c r="L70" s="132"/>
      <c r="M70" s="133">
        <f t="shared" si="7"/>
        <v>0</v>
      </c>
      <c r="N70" s="181"/>
      <c r="P70" s="100"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5" t="s">
        <v>102</v>
      </c>
      <c r="B71" s="130"/>
      <c r="C71" s="131">
        <v>12</v>
      </c>
      <c r="D71" s="131">
        <v>0</v>
      </c>
      <c r="E71" s="131">
        <v>0</v>
      </c>
      <c r="F71" s="133">
        <f>IF(B71="Yes",C71,(IF(B71="No",D71,E71)))</f>
        <v>0</v>
      </c>
      <c r="G71" s="129" t="s">
        <v>103</v>
      </c>
      <c r="H71" s="147"/>
      <c r="I71" s="133">
        <v>4</v>
      </c>
      <c r="J71" s="133">
        <v>12</v>
      </c>
      <c r="K71" s="133">
        <v>-12</v>
      </c>
      <c r="L71" s="133">
        <v>0</v>
      </c>
      <c r="M71" s="133">
        <f t="shared" si="7"/>
        <v>0</v>
      </c>
      <c r="N71" s="148"/>
      <c r="P71" s="100"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5" t="s">
        <v>104</v>
      </c>
      <c r="B72" s="130" t="s">
        <v>13</v>
      </c>
      <c r="C72" s="131">
        <v>15</v>
      </c>
      <c r="D72" s="131">
        <v>0</v>
      </c>
      <c r="E72" s="132"/>
      <c r="F72" s="133">
        <f t="shared" ref="F72:F73" si="9">IF(B72="Yes",C72,D72)</f>
        <v>0</v>
      </c>
      <c r="G72" s="129" t="s">
        <v>105</v>
      </c>
      <c r="H72" s="147"/>
      <c r="I72" s="133">
        <v>5</v>
      </c>
      <c r="J72" s="133">
        <v>15</v>
      </c>
      <c r="K72" s="133">
        <v>-15</v>
      </c>
      <c r="L72" s="132"/>
      <c r="M72" s="133">
        <f t="shared" si="7"/>
        <v>0</v>
      </c>
      <c r="N72" s="148"/>
      <c r="P72" s="100"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29" t="s">
        <v>107</v>
      </c>
      <c r="B73" s="130" t="s">
        <v>12</v>
      </c>
      <c r="C73" s="131">
        <v>54</v>
      </c>
      <c r="D73" s="131">
        <v>0</v>
      </c>
      <c r="E73" s="132"/>
      <c r="F73" s="133">
        <f t="shared" si="9"/>
        <v>54</v>
      </c>
      <c r="G73" s="129" t="s">
        <v>108</v>
      </c>
      <c r="H73" s="147"/>
      <c r="I73" s="133">
        <v>3</v>
      </c>
      <c r="J73" s="133">
        <v>9</v>
      </c>
      <c r="K73" s="133">
        <v>-9</v>
      </c>
      <c r="L73" s="132"/>
      <c r="M73" s="133">
        <f t="shared" si="7"/>
        <v>0</v>
      </c>
      <c r="N73" s="148"/>
      <c r="P73" s="100"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1"/>
      <c r="B74" s="132"/>
      <c r="C74" s="132"/>
      <c r="D74" s="132"/>
      <c r="E74" s="132"/>
      <c r="F74" s="132"/>
      <c r="G74" s="129" t="s">
        <v>109</v>
      </c>
      <c r="H74" s="147"/>
      <c r="I74" s="133">
        <v>4</v>
      </c>
      <c r="J74" s="133">
        <v>12</v>
      </c>
      <c r="K74" s="133">
        <v>-12</v>
      </c>
      <c r="L74" s="132"/>
      <c r="M74" s="133">
        <f>IF(F73=0,IF(OR(H74="No",H74=""),0,IF(AND(F73=0,H74="Yes"),I74+J74,0)),IF(AND(F73=C73,H74="Yes"),I74,IF(H74="No",K74,0)))</f>
        <v>0</v>
      </c>
      <c r="N74" s="148"/>
      <c r="P74" s="100"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1"/>
      <c r="B75" s="132"/>
      <c r="C75" s="132"/>
      <c r="D75" s="132"/>
      <c r="E75" s="132"/>
      <c r="F75" s="132"/>
      <c r="G75" s="148" t="s">
        <v>110</v>
      </c>
      <c r="H75" s="147"/>
      <c r="I75" s="133">
        <v>3</v>
      </c>
      <c r="J75" s="133">
        <v>9</v>
      </c>
      <c r="K75" s="133">
        <v>-9</v>
      </c>
      <c r="L75" s="132"/>
      <c r="M75" s="133">
        <f>IF(F73=0,IF(OR(H75="No",H75=""),0,IF(AND(F73=0,H75="Yes"),I75+J75,0)),IF(AND(F73=C73,H75="Yes"),I75,IF(H75="No",K75,0)))</f>
        <v>0</v>
      </c>
      <c r="N75" s="148"/>
      <c r="P75" s="100"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1"/>
      <c r="B76" s="132"/>
      <c r="C76" s="132"/>
      <c r="D76" s="132"/>
      <c r="E76" s="132"/>
      <c r="F76" s="132"/>
      <c r="G76" s="148" t="s">
        <v>111</v>
      </c>
      <c r="H76" s="147"/>
      <c r="I76" s="133">
        <v>4</v>
      </c>
      <c r="J76" s="133">
        <v>12</v>
      </c>
      <c r="K76" s="133">
        <v>-12</v>
      </c>
      <c r="L76" s="132"/>
      <c r="M76" s="133">
        <f>IF(F73=0,IF(OR(H76="No",H76=""),0,IF(AND(F73=0,H76="Yes"),I76+J76,0)),IF(AND(F73=C73,H76="Yes"),I76,IF(H76="No",K76,0)))</f>
        <v>0</v>
      </c>
      <c r="N76" s="148"/>
      <c r="P76" s="100"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1"/>
      <c r="B77" s="132"/>
      <c r="C77" s="132"/>
      <c r="D77" s="132"/>
      <c r="E77" s="132"/>
      <c r="F77" s="132"/>
      <c r="G77" s="148" t="s">
        <v>112</v>
      </c>
      <c r="H77" s="147"/>
      <c r="I77" s="133">
        <v>4</v>
      </c>
      <c r="J77" s="133">
        <v>12</v>
      </c>
      <c r="K77" s="133">
        <v>-12</v>
      </c>
      <c r="L77" s="132"/>
      <c r="M77" s="133">
        <f>IF(F73=0,IF(OR(H77="No",H77=""),0,IF(AND(F73=0,H77="Yes"),I77+J77,0)),IF(AND(F73=C73,H77="Yes"),I77,IF(H77="No",K77,0)))</f>
        <v>0</v>
      </c>
      <c r="N77" s="148"/>
      <c r="P77" s="100"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1"/>
      <c r="E78" s="100"/>
      <c r="F78" s="98"/>
      <c r="G78" s="128"/>
      <c r="H78" s="152"/>
      <c r="M78" s="98"/>
    </row>
    <row r="79" spans="1:19" ht="34.5" hidden="1" customHeight="1" x14ac:dyDescent="0.25">
      <c r="A79" s="214" t="s">
        <v>113</v>
      </c>
      <c r="B79" s="214"/>
      <c r="C79" s="214"/>
      <c r="D79" s="214"/>
      <c r="E79" s="214"/>
      <c r="F79" s="214"/>
      <c r="G79" s="128"/>
      <c r="H79" s="153"/>
      <c r="M79" s="98"/>
    </row>
    <row r="80" spans="1:19" ht="50.25" hidden="1" customHeight="1" x14ac:dyDescent="0.25">
      <c r="A80" s="180"/>
      <c r="B80" s="180"/>
      <c r="C80" s="180"/>
      <c r="D80" s="155"/>
      <c r="E80" s="155" t="s">
        <v>114</v>
      </c>
      <c r="F80" s="155" t="s">
        <v>115</v>
      </c>
      <c r="G80" s="128"/>
      <c r="H80" s="153"/>
      <c r="I80" s="215" t="s">
        <v>114</v>
      </c>
      <c r="J80" s="216"/>
      <c r="K80" s="156"/>
      <c r="L80" s="156"/>
      <c r="M80" s="157" t="s">
        <v>115</v>
      </c>
    </row>
    <row r="81" spans="1:15" ht="15" hidden="1" customHeight="1" x14ac:dyDescent="0.2">
      <c r="B81" s="153"/>
      <c r="D81" s="158" t="s">
        <v>116</v>
      </c>
      <c r="E81" s="98">
        <f>SUM(C14:C15,C17:C19,C24,C25)+IF(H16="N/A",L16,0)+IF(H25="N/A",L25-J25,0)</f>
        <v>87</v>
      </c>
      <c r="F81" s="98">
        <f>SUM(F14:F15,F17:F19,F24,F25)+IF(AND(B15="Yes",H16="N/A"),L16,0)+IF(AND(B25="Yes",H25="N/A"),L25-J25,0)</f>
        <v>15</v>
      </c>
      <c r="H81" s="158" t="s">
        <v>117</v>
      </c>
      <c r="I81" s="99">
        <f>SUM(I13:I15,I17:I24)+IF(AND(B15="Yes",H16="N/A"),L16,I16)+IF(AND(B25="Yes",H25="N/A"),L25,I25)</f>
        <v>30</v>
      </c>
      <c r="J81" s="98">
        <f>SUM(J14:J15,J17:J23,C24,C25)+IF(H16="N/A",L16,0)+IF(H25="N/A",L25-J25,0)</f>
        <v>87</v>
      </c>
      <c r="M81" s="98">
        <f>SUM(M13:M25)</f>
        <v>0</v>
      </c>
    </row>
    <row r="82" spans="1:15" ht="18.75" hidden="1" customHeight="1" x14ac:dyDescent="0.2">
      <c r="B82" s="153"/>
      <c r="D82" s="158" t="s">
        <v>118</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58" t="s">
        <v>119</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3"/>
      <c r="D83" s="159" t="s">
        <v>120</v>
      </c>
      <c r="E83" s="98">
        <f>SUM(C63:C64,C66:C73)+IF(H66="N/A",L66-J66,0)+IF(H71="N/A",L71-J71,0)</f>
        <v>177</v>
      </c>
      <c r="F83" s="98">
        <f>SUM(F63:F64,F66:F73)+IF(H66="N/A",L66-J66,0)+IF(H71="N/A",L71-J71,0)</f>
        <v>150</v>
      </c>
      <c r="G83" s="99"/>
      <c r="H83" s="159" t="s">
        <v>121</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3"/>
      <c r="G84" s="100" t="s">
        <v>122</v>
      </c>
      <c r="H84" s="153"/>
      <c r="N84" s="100"/>
    </row>
    <row r="85" spans="1:15" ht="61.5" hidden="1" customHeight="1" x14ac:dyDescent="0.25">
      <c r="B85" s="160" t="s">
        <v>123</v>
      </c>
      <c r="C85" s="161" t="s">
        <v>124</v>
      </c>
      <c r="E85" s="162" t="s">
        <v>125</v>
      </c>
      <c r="F85" s="163" t="s">
        <v>126</v>
      </c>
      <c r="H85" s="97" t="s">
        <v>127</v>
      </c>
      <c r="I85" s="97" t="s">
        <v>128</v>
      </c>
      <c r="J85" s="97"/>
      <c r="L85" s="164" t="s">
        <v>125</v>
      </c>
      <c r="M85" s="165" t="s">
        <v>129</v>
      </c>
      <c r="N85" s="100"/>
    </row>
    <row r="86" spans="1:15" hidden="1" x14ac:dyDescent="0.25">
      <c r="A86" s="158" t="s">
        <v>130</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58" t="s">
        <v>130</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58" t="s">
        <v>131</v>
      </c>
      <c r="B87" s="97">
        <v>75</v>
      </c>
      <c r="C87" s="98">
        <f>SUM(C14:C15,C17:C19,C24,C25,C63:C64,C66:C73)+IF(H16="N/A",L16,0)+IF(H25="N/A",L25-J25,0)+IF(H66="N/A",L66-J66,0)+IF(H71="N/A",L71-J71,0)</f>
        <v>264</v>
      </c>
      <c r="D87" s="98"/>
      <c r="E87" s="97">
        <f>IF(F87&gt;0,ROUND(((100*F87/J87)+F12),0),0)</f>
        <v>47</v>
      </c>
      <c r="F87" s="97">
        <f>IF(AND(B63="",B64="",B66="",B67="",B68="",B69="",B70="",B71="",B72="",B73=""),0,SUM(F81,F83))</f>
        <v>165</v>
      </c>
      <c r="G87" s="158" t="s">
        <v>131</v>
      </c>
      <c r="H87" s="97">
        <v>25</v>
      </c>
      <c r="I87" s="97">
        <f>I81+I83</f>
        <v>89</v>
      </c>
      <c r="J87" s="99">
        <f>I81+I83+J81+J83</f>
        <v>353</v>
      </c>
      <c r="L87" s="97">
        <f>IF(M87=0,0,ROUND(((100*M87/J87)+M12),0))</f>
        <v>0</v>
      </c>
      <c r="M87" s="97">
        <f>IF(AND(H63="",H64="",H65="",H66="",H67="",H68="",H69="",H70="",H71="",H72="",H73="",H74="",H75="",H76="",H77=""),0,SUM(M81,M83))</f>
        <v>0</v>
      </c>
    </row>
    <row r="88" spans="1:15" x14ac:dyDescent="0.25">
      <c r="E88" s="166"/>
    </row>
    <row r="91" spans="1:15" x14ac:dyDescent="0.25">
      <c r="F91" s="100"/>
      <c r="H91" s="98" t="s">
        <v>132</v>
      </c>
    </row>
    <row r="92" spans="1:15" x14ac:dyDescent="0.25">
      <c r="G92" s="158" t="s">
        <v>130</v>
      </c>
      <c r="H92" s="97">
        <f>IF(E86+L86&lt;0,0,IF(E86+L86&gt;100,100,E86+L86))</f>
        <v>0</v>
      </c>
    </row>
    <row r="93" spans="1:15" x14ac:dyDescent="0.25">
      <c r="G93" s="158" t="s">
        <v>131</v>
      </c>
      <c r="H93" s="97">
        <f>IF((E87+L87)&lt;0,0,IF(E87+L87&gt;100,100,E87+L87))</f>
        <v>47</v>
      </c>
    </row>
    <row r="94" spans="1:15" x14ac:dyDescent="0.25">
      <c r="O94" s="97"/>
    </row>
    <row r="95" spans="1:15" x14ac:dyDescent="0.25">
      <c r="C95" s="167"/>
      <c r="F95" s="167"/>
      <c r="I95" s="97"/>
      <c r="J95" s="97"/>
    </row>
    <row r="96" spans="1:15" x14ac:dyDescent="0.25">
      <c r="C96" s="167"/>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80" zoomScaleNormal="70" workbookViewId="0">
      <pane ySplit="10" topLeftCell="A57" activePane="bottomLeft" state="frozen"/>
      <selection pane="bottomLeft" activeCell="B24" sqref="B24"/>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253</v>
      </c>
      <c r="C1" s="206"/>
      <c r="D1" s="206"/>
      <c r="E1" s="206"/>
      <c r="F1" s="206"/>
      <c r="G1" s="206"/>
    </row>
    <row r="2" spans="1:19" x14ac:dyDescent="0.25">
      <c r="A2" s="1" t="s">
        <v>2</v>
      </c>
      <c r="B2" s="205" t="s">
        <v>254</v>
      </c>
      <c r="C2" s="206"/>
      <c r="D2" s="206"/>
      <c r="E2" s="206"/>
      <c r="F2" s="206"/>
      <c r="G2" s="206"/>
    </row>
    <row r="3" spans="1:19" x14ac:dyDescent="0.25">
      <c r="A3" s="1" t="s">
        <v>4</v>
      </c>
      <c r="B3" s="205">
        <v>30603404</v>
      </c>
      <c r="C3" s="206"/>
      <c r="D3" s="206"/>
      <c r="E3" s="206"/>
      <c r="F3" s="206"/>
      <c r="G3" s="206"/>
      <c r="N3" s="7" t="s">
        <v>255</v>
      </c>
    </row>
    <row r="4" spans="1:19" x14ac:dyDescent="0.25">
      <c r="A4" s="81" t="s">
        <v>6</v>
      </c>
      <c r="B4" s="229" t="s">
        <v>221</v>
      </c>
      <c r="C4" s="230"/>
      <c r="D4" s="230"/>
      <c r="E4" s="230"/>
      <c r="F4" s="230"/>
      <c r="G4" s="231"/>
      <c r="N4" s="91" t="s">
        <v>256</v>
      </c>
    </row>
    <row r="5" spans="1:19" x14ac:dyDescent="0.25">
      <c r="A5" s="83" t="s">
        <v>9</v>
      </c>
      <c r="B5" s="232" t="s">
        <v>10</v>
      </c>
      <c r="C5" s="233"/>
      <c r="D5" s="233"/>
      <c r="E5" s="233"/>
      <c r="F5" s="233"/>
      <c r="G5" s="233"/>
    </row>
    <row r="7" spans="1:19" ht="23.25" x14ac:dyDescent="0.25">
      <c r="A7" s="203" t="s">
        <v>11</v>
      </c>
      <c r="B7" s="204"/>
      <c r="C7" s="204"/>
      <c r="D7" s="204"/>
      <c r="E7" s="204"/>
      <c r="F7" s="204"/>
      <c r="G7" s="204"/>
      <c r="H7" s="11">
        <f>IF(AND(H92=0,H93=0),0,IF(AND(H92&gt;0,H93&gt;0),((H92+H93)/2),IF(H93&gt;0,H93,H92)))</f>
        <v>43</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87" t="s">
        <v>13</v>
      </c>
      <c r="C12" s="26">
        <v>2</v>
      </c>
      <c r="D12" s="26">
        <v>0</v>
      </c>
      <c r="E12" s="27"/>
      <c r="F12" s="28">
        <f>IF(B12="Yes",C12,D12)</f>
        <v>0</v>
      </c>
      <c r="G12" s="24" t="s">
        <v>122</v>
      </c>
      <c r="H12" s="25"/>
      <c r="I12" s="29">
        <v>0</v>
      </c>
      <c r="J12" s="29">
        <v>2</v>
      </c>
      <c r="K12" s="29">
        <v>-2</v>
      </c>
      <c r="L12" s="30"/>
      <c r="M12" s="29">
        <f>IF(F12=0,IF(OR(H12="No",H12=""),0,IF(AND(F12=0,H12="Yes"),I12+J12,0)),IF(AND(F12=C12,H12="Yes"),I12,IF(H12="No",K12,0)))</f>
        <v>0</v>
      </c>
      <c r="N12" s="31" t="s">
        <v>257</v>
      </c>
      <c r="P12" s="32" t="str">
        <f>IF(OR(ISNUMBER('[6]WebFIRE TEMPLATE'!AE6),ISNUMBER('[6]WebFIRE TEMPLATE'!AE7),ISNUMBER('[6]WebFIRE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IF(OR(ISNUMBER('[6]WebFIRE TEMPLATE'!AE6),ISNUMBER('[6]WebFIRE TEMPLATE'!AE7),ISNUMBER('[6]WebFIRE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IF(OR(ISNUMBER('[6]WebFIRE TEMPLATE'!AE6),ISNUMBER('[6]WebFIRE TEMPLATE'!AE7),ISNUMBER('[6]WebFIRE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IF(B15="Yes",C15,D15)</f>
        <v>0</v>
      </c>
      <c r="G15" s="24" t="s">
        <v>28</v>
      </c>
      <c r="H15" s="36"/>
      <c r="I15" s="43">
        <v>2</v>
      </c>
      <c r="J15" s="43">
        <v>6</v>
      </c>
      <c r="K15" s="43">
        <v>-6</v>
      </c>
      <c r="L15" s="42"/>
      <c r="M15" s="41">
        <f>IF(F15=0,IF(OR(H15="No",H15=""),0,IF(AND(F15=0,H15="Yes"),I15+J15,0)),IF(AND(F15=C15,H15="Yes"),I15,IF(H15="No",K15,0)))</f>
        <v>0</v>
      </c>
      <c r="N15" s="31" t="s">
        <v>258</v>
      </c>
      <c r="P15" s="32" t="str">
        <f>IF(OR(ISNUMBER('[6]WebFIRE TEMPLATE'!AE6),ISNUMBER('[6]WebFIRE TEMPLATE'!AE7),ISNUMBER('[6]WebFIRE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IF(OR(ISNUMBER('[6]WebFIRE TEMPLATE'!AE6),ISNUMBER('[6]WebFIRE TEMPLATE'!AE7),ISNUMBER('[6]WebFIRE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36" t="s">
        <v>12</v>
      </c>
      <c r="C17" s="37">
        <v>3</v>
      </c>
      <c r="D17" s="37">
        <v>0</v>
      </c>
      <c r="E17" s="38"/>
      <c r="F17" s="39">
        <f>IF(B17="Yes",C17,D17)</f>
        <v>3</v>
      </c>
      <c r="G17" s="40" t="s">
        <v>30</v>
      </c>
      <c r="H17" s="36"/>
      <c r="I17" s="41">
        <v>1</v>
      </c>
      <c r="J17" s="41">
        <v>3</v>
      </c>
      <c r="K17" s="41">
        <v>-3</v>
      </c>
      <c r="L17" s="42"/>
      <c r="M17" s="41">
        <f>IF(F17=0,IF(OR(H17="No",H17=""),0,IF(AND(F17=0,H17="Yes"),I17+J17,0)),IF(AND(F17=C17,H17="Yes"),I17,IF(H17="No",K17,0)))</f>
        <v>0</v>
      </c>
      <c r="N17" s="31" t="s">
        <v>259</v>
      </c>
      <c r="P17" s="34" t="str">
        <f>IF(OR(ISNUMBER('[6]WebFIRE TEMPLATE'!AE6),ISNUMBER('[6]WebFIRE TEMPLATE'!AE7),ISNUMBER('[6]WebFIRE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IF(B18="Yes",C18,D18)</f>
        <v>0</v>
      </c>
      <c r="G18" s="40" t="s">
        <v>32</v>
      </c>
      <c r="H18" s="36"/>
      <c r="I18" s="41">
        <v>2</v>
      </c>
      <c r="J18" s="41">
        <v>6</v>
      </c>
      <c r="K18" s="41">
        <v>-6</v>
      </c>
      <c r="L18" s="42"/>
      <c r="M18" s="41">
        <f>IF(F18=0,IF(OR(H18="No",H18=""),0,IF(AND(F18=0,H18="Yes"),I18+J18,0)),IF(AND(F18=C18,H18="Yes"),I18,IF(H18="No",K18,0)))</f>
        <v>0</v>
      </c>
      <c r="N18" s="31" t="s">
        <v>260</v>
      </c>
      <c r="P18" s="34" t="str">
        <f>IF(OR(ISNUMBER('[6]WebFIRE TEMPLATE'!AE6),ISNUMBER('[6]WebFIRE TEMPLATE'!AE7),ISNUMBER('[6]WebFIRE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9" t="s">
        <v>13</v>
      </c>
      <c r="C19" s="37">
        <v>60</v>
      </c>
      <c r="D19" s="37">
        <v>0</v>
      </c>
      <c r="E19" s="38"/>
      <c r="F19" s="39">
        <f>IF(B19="Yes",C19,D19)</f>
        <v>0</v>
      </c>
      <c r="G19" s="24" t="s">
        <v>34</v>
      </c>
      <c r="H19" s="36"/>
      <c r="I19" s="41">
        <v>4</v>
      </c>
      <c r="J19" s="41">
        <v>12</v>
      </c>
      <c r="K19" s="41">
        <v>-12</v>
      </c>
      <c r="L19" s="42"/>
      <c r="M19" s="41">
        <f>IF(F19=0,IF(OR(H19="No",H19=""),0,IF(AND(F19=0,H19="Yes"),I19+J19,0)),IF(AND(F19=C19,H19="Yes"),I19,IF(H19="No",K19,0)))</f>
        <v>0</v>
      </c>
      <c r="N19" s="31" t="s">
        <v>261</v>
      </c>
      <c r="P19" s="34" t="str">
        <f>IF(OR(ISNUMBER('[6]WebFIRE TEMPLATE'!AE6),ISNUMBER('[6]WebFIRE TEMPLATE'!AE7),ISNUMBER('[6]WebFIRE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IF(OR(ISNUMBER('[6]WebFIRE TEMPLATE'!AE6),ISNUMBER('[6]WebFIRE TEMPLATE'!AE7),ISNUMBER('[6]WebFIRE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IF(OR(ISNUMBER('[6]WebFIRE TEMPLATE'!AE6),ISNUMBER('[6]WebFIRE TEMPLATE'!AE7),ISNUMBER('[6]WebFIRE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IF(OR(ISNUMBER('[6]WebFIRE TEMPLATE'!AE6),ISNUMBER('[6]WebFIRE TEMPLATE'!AE7),ISNUMBER('[6]WebFIRE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IF(OR(ISNUMBER('[6]WebFIRE TEMPLATE'!AE6),ISNUMBER('[6]WebFIRE TEMPLATE'!AE7),ISNUMBER('[6]WebFIRE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13</v>
      </c>
      <c r="C24" s="39">
        <v>9</v>
      </c>
      <c r="D24" s="39">
        <v>0</v>
      </c>
      <c r="E24" s="39"/>
      <c r="F24" s="39">
        <f>IF(B24="Yes",C24,D24)</f>
        <v>0</v>
      </c>
      <c r="G24" s="24" t="s">
        <v>40</v>
      </c>
      <c r="H24" s="36"/>
      <c r="I24" s="41">
        <v>3</v>
      </c>
      <c r="J24" s="41">
        <v>9</v>
      </c>
      <c r="K24" s="41">
        <v>-9</v>
      </c>
      <c r="L24" s="42"/>
      <c r="M24" s="41">
        <f>IF(F24=0,IF(OR(H24="No",H24=""),0,IF(AND(F24=0,H24="Yes"),I24+J24,0)),IF(AND(F24=C24,H24="Yes"),I24,IF(H24="No",K24,0)))</f>
        <v>0</v>
      </c>
      <c r="N24" s="31"/>
      <c r="P24" s="34" t="str">
        <f>IF(OR(ISNUMBER('[6]WebFIRE TEMPLATE'!AE6),ISNUMBER('[6]WebFIRE TEMPLATE'!AE7),ISNUMBER('[6]WebFIRE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xml:space="preserve">The reviewer indicated that an assessment of the validity, representativeness, achievement of DQO's and usability of the data was not present. </v>
      </c>
      <c r="S24" s="7"/>
    </row>
    <row r="25" spans="1:19" ht="28.5" x14ac:dyDescent="0.25">
      <c r="A25" s="35" t="s">
        <v>41</v>
      </c>
      <c r="B25" s="36"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IF(OR(ISNUMBER('[6]WebFIRE TEMPLATE'!AE6),ISNUMBER('[6]WebFIRE TEMPLATE'!AE7),ISNUMBER('[6]WebFIRE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92"/>
      <c r="P26" s="34"/>
      <c r="R26" s="50"/>
      <c r="S26" s="4"/>
    </row>
    <row r="27" spans="1:19" ht="18.75" x14ac:dyDescent="0.25">
      <c r="A27" s="15" t="s">
        <v>44</v>
      </c>
      <c r="B27" s="51"/>
      <c r="C27" s="27"/>
      <c r="D27" s="27"/>
      <c r="E27" s="27"/>
      <c r="F27" s="27"/>
      <c r="G27" s="52"/>
      <c r="H27" s="52"/>
      <c r="I27" s="27"/>
      <c r="J27" s="27"/>
      <c r="K27" s="27"/>
      <c r="L27" s="27"/>
      <c r="M27" s="27"/>
      <c r="N27" s="93"/>
      <c r="P27" s="34"/>
      <c r="S27" s="4"/>
    </row>
    <row r="28" spans="1:19" ht="40.5" customHeight="1" x14ac:dyDescent="0.25">
      <c r="A28" s="35" t="s">
        <v>45</v>
      </c>
      <c r="B28" s="36"/>
      <c r="C28" s="37">
        <v>54</v>
      </c>
      <c r="D28" s="37">
        <v>0</v>
      </c>
      <c r="E28" s="38"/>
      <c r="F28" s="39">
        <f t="shared" ref="F28:F36" si="0">IF(B28="Yes",C28,D28)</f>
        <v>0</v>
      </c>
      <c r="G28" s="40" t="s">
        <v>46</v>
      </c>
      <c r="H28" s="36"/>
      <c r="I28" s="41">
        <v>3</v>
      </c>
      <c r="J28" s="41">
        <v>9</v>
      </c>
      <c r="K28" s="41">
        <v>-9</v>
      </c>
      <c r="L28" s="42"/>
      <c r="M28" s="41">
        <f>IF(F28=0,IF(OR(H28="No",H28=""),0,IF(AND(F28=0,H28="Yes"),I28+J28,0)),IF(AND(F28=C28,H28="Yes"),I28,IF(H28="No",K28,0)))</f>
        <v>0</v>
      </c>
      <c r="N28" s="31"/>
      <c r="P28" s="34" t="str">
        <f>IF(OR(ISNUMBER('[6]WebFIRE TEMPLATE'!AE6),ISNUMBER('[6]WebFIRE TEMPLATE'!AE7),ISNUMBER('[6]WebFIRE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IF(OR(ISNUMBER('[6]WebFIRE TEMPLATE'!AE6),ISNUMBER('[6]WebFIRE TEMPLATE'!AE7),ISNUMBER('[6]WebFIRE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IF(OR(ISNUMBER('[6]WebFIRE TEMPLATE'!AE6),ISNUMBER('[6]WebFIRE TEMPLATE'!AE7),ISNUMBER('[6]WebFIRE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IF(OR(ISNUMBER('[6]WebFIRE TEMPLATE'!AE6),ISNUMBER('[6]WebFIRE TEMPLATE'!AE7),ISNUMBER('[6]WebFIRE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IF(OR(ISNUMBER('[6]WebFIRE TEMPLATE'!AE6),ISNUMBER('[6]WebFIRE TEMPLATE'!AE7),ISNUMBER('[6]WebFIRE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IF(OR(ISNUMBER('[6]WebFIRE TEMPLATE'!AE6),ISNUMBER('[6]WebFIRE TEMPLATE'!AE7),ISNUMBER('[6]WebFIRE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0"/>
        <v>0</v>
      </c>
      <c r="G34" s="40" t="s">
        <v>53</v>
      </c>
      <c r="H34" s="36"/>
      <c r="I34" s="41">
        <v>4</v>
      </c>
      <c r="J34" s="41">
        <v>12</v>
      </c>
      <c r="K34" s="41">
        <v>-12</v>
      </c>
      <c r="L34" s="42"/>
      <c r="M34" s="41">
        <f>IF(F34=0,IF(OR(H34="No",H34=""),0,IF(AND(F34=0,H34="Yes"),I34+J34,0)),IF(AND(F34=C34,H34="Yes"),I34,IF(H34="No",K34,0)))</f>
        <v>0</v>
      </c>
      <c r="N34" s="31"/>
      <c r="P34" s="5" t="str">
        <f>IF(OR(ISNUMBER('[6]WebFIRE TEMPLATE'!AE6),ISNUMBER('[6]WebFIRE TEMPLATE'!AE7),ISNUMBER('[6]WebFIRE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0"/>
        <v>0</v>
      </c>
      <c r="G35" s="40" t="s">
        <v>55</v>
      </c>
      <c r="H35" s="36"/>
      <c r="I35" s="41">
        <v>4</v>
      </c>
      <c r="J35" s="41">
        <v>12</v>
      </c>
      <c r="K35" s="41">
        <v>-12</v>
      </c>
      <c r="L35" s="42"/>
      <c r="M35" s="41">
        <f>IF(F35=0,IF(OR(H35="No",H35=""),0,IF(AND(F35=0,H35="Yes"),I35+J35,0)),IF(AND(F35=C35,H35="Yes"),I35,IF(H35="No",K35,0)))</f>
        <v>0</v>
      </c>
      <c r="N35" s="31"/>
      <c r="P35" s="5" t="str">
        <f>IF(OR(ISNUMBER('[6]WebFIRE TEMPLATE'!AE6),ISNUMBER('[6]WebFIRE TEMPLATE'!AE7),ISNUMBER('[6]WebFIRE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0"/>
        <v>0</v>
      </c>
      <c r="G36" s="24" t="s">
        <v>57</v>
      </c>
      <c r="H36" s="36"/>
      <c r="I36" s="41">
        <v>4</v>
      </c>
      <c r="J36" s="41">
        <v>12</v>
      </c>
      <c r="K36" s="41">
        <v>-24</v>
      </c>
      <c r="L36" s="42"/>
      <c r="M36" s="41">
        <f>IF(F36=0,IF(OR(H36="No",H36=""),0,IF(AND(F36=0,H36="Yes"),I36+J36,0)),IF(AND(F36=C36,H36="Yes"),I36,IF(H36="No",K36,0)))</f>
        <v>0</v>
      </c>
      <c r="N36" s="31"/>
      <c r="P36" s="5" t="str">
        <f>IF(OR(ISNUMBER('[6]WebFIRE TEMPLATE'!AE6),ISNUMBER('[6]WebFIRE TEMPLATE'!AE7),ISNUMBER('[6]WebFIRE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IF(OR(ISNUMBER('[6]WebFIRE TEMPLATE'!AE6),ISNUMBER('[6]WebFIRE TEMPLATE'!AE7),ISNUMBER('[6]WebFIRE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IF(OR(ISNUMBER('[6]WebFIRE TEMPLATE'!AE6),ISNUMBER('[6]WebFIRE TEMPLATE'!AE7),ISNUMBER('[6]WebFIRE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IF(OR(ISNUMBER('[6]WebFIRE TEMPLATE'!AE6),ISNUMBER('[6]WebFIRE TEMPLATE'!AE7),ISNUMBER('[6]WebFIRE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IF(OR(ISNUMBER('[6]WebFIRE TEMPLATE'!AE6),ISNUMBER('[6]WebFIRE TEMPLATE'!AE7),ISNUMBER('[6]WebFIRE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IF(OR(ISNUMBER('[6]WebFIRE TEMPLATE'!AE6),ISNUMBER('[6]WebFIRE TEMPLATE'!AE7),ISNUMBER('[6]WebFIRE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IF(B42="Yes",C42,D42)</f>
        <v>0</v>
      </c>
      <c r="G42" s="40" t="s">
        <v>64</v>
      </c>
      <c r="H42" s="36"/>
      <c r="I42" s="41">
        <v>2</v>
      </c>
      <c r="J42" s="41">
        <v>6</v>
      </c>
      <c r="K42" s="41">
        <v>-6</v>
      </c>
      <c r="L42" s="42"/>
      <c r="M42" s="41">
        <f>IF(F42=0,IF(OR(H42="No",H42=""),0,IF(AND(F42=0,H42="Yes"),I42+J42,0)),IF(AND(F42=C42,H42="Yes"),I42,IF(H42="No",K42,0)))</f>
        <v>0</v>
      </c>
      <c r="N42" s="31"/>
      <c r="P42" s="5" t="str">
        <f>IF(OR(ISNUMBER('[6]WebFIRE TEMPLATE'!AE6),ISNUMBER('[6]WebFIRE TEMPLATE'!AE7),ISNUMBER('[6]WebFIRE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IF(OR(ISNUMBER('[6]WebFIRE TEMPLATE'!AE6),ISNUMBER('[6]WebFIRE TEMPLATE'!AE7),ISNUMBER('[6]WebFIRE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IF(OR(ISNUMBER('[6]WebFIRE TEMPLATE'!AE6),ISNUMBER('[6]WebFIRE TEMPLATE'!AE7),ISNUMBER('[6]WebFIRE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IF(OR(ISNUMBER('[6]WebFIRE TEMPLATE'!AE6),ISNUMBER('[6]WebFIRE TEMPLATE'!AE7),ISNUMBER('[6]WebFIRE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IF(F46=0,IF(OR(H46="No",H46=""),0,IF(AND(F46=0,H46="Yes"),I46+J46,0)),IF(AND(F46=C46,H46="Yes"),I46,IF(H46="No",K46,0)))</f>
        <v>0</v>
      </c>
      <c r="N46" s="31"/>
      <c r="P46" s="5" t="str">
        <f>IF(OR(ISNUMBER('[6]WebFIRE TEMPLATE'!AE6),ISNUMBER('[6]WebFIRE TEMPLATE'!AE7),ISNUMBER('[6]WebFIRE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IF(F47=0,IF(OR(H47="No",H47=""),0,IF(AND(F47=0,H47="Yes"),I47+J47,0)),IF(AND(F47=C47,H47="Yes"),I47,IF(H47="No",K47,0)))</f>
        <v>0</v>
      </c>
      <c r="N47" s="31"/>
      <c r="P47" s="5" t="str">
        <f>IF(OR(ISNUMBER('[6]WebFIRE TEMPLATE'!AE6),ISNUMBER('[6]WebFIRE TEMPLATE'!AE7),ISNUMBER('[6]WebFIRE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IF(OR(ISNUMBER('[6]WebFIRE TEMPLATE'!AE6),ISNUMBER('[6]WebFIRE TEMPLATE'!AE7),ISNUMBER('[6]WebFIRE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IF(OR(ISNUMBER('[6]WebFIRE TEMPLATE'!AE6),ISNUMBER('[6]WebFIRE TEMPLATE'!AE7),ISNUMBER('[6]WebFIRE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IF(OR(ISNUMBER('[6]WebFIRE TEMPLATE'!AE6),ISNUMBER('[6]WebFIRE TEMPLATE'!AE7),ISNUMBER('[6]WebFIRE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IF(OR(ISNUMBER('[6]WebFIRE TEMPLATE'!AE6),ISNUMBER('[6]WebFIRE TEMPLATE'!AE7),ISNUMBER('[6]WebFIRE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IF(OR(ISNUMBER('[6]WebFIRE TEMPLATE'!AE6),ISNUMBER('[6]WebFIRE TEMPLATE'!AE7),ISNUMBER('[6]WebFIRE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IF(OR(ISNUMBER('[6]WebFIRE TEMPLATE'!AE6),ISNUMBER('[6]WebFIRE TEMPLATE'!AE7),ISNUMBER('[6]WebFIRE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IF(OR(ISNUMBER('[6]WebFIRE TEMPLATE'!AE6),ISNUMBER('[6]WebFIRE TEMPLATE'!AE7),ISNUMBER('[6]WebFIRE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IF(OR(ISNUMBER('[6]WebFIRE TEMPLATE'!AE6),ISNUMBER('[6]WebFIRE TEMPLATE'!AE7),ISNUMBER('[6]WebFIRE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IF(OR(ISNUMBER('[6]WebFIRE TEMPLATE'!AE6),ISNUMBER('[6]WebFIRE TEMPLATE'!AE7),ISNUMBER('[6]WebFIRE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IF(OR(ISNUMBER('[6]WebFIRE TEMPLATE'!AE6),ISNUMBER('[6]WebFIRE TEMPLATE'!AE7),ISNUMBER('[6]WebFIRE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IF(OR(ISNUMBER('[6]WebFIRE TEMPLATE'!AE6),ISNUMBER('[6]WebFIRE TEMPLATE'!AE7),ISNUMBER('[6]WebFIRE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IF(OR(ISNUMBER('[6]WebFIRE TEMPLATE'!AE6),ISNUMBER('[6]WebFIRE TEMPLATE'!AE7),ISNUMBER('[6]WebFIRE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IF(B60="Yes",C60,D60)</f>
        <v>0</v>
      </c>
      <c r="G60" s="40" t="s">
        <v>84</v>
      </c>
      <c r="H60" s="36"/>
      <c r="I60" s="41">
        <v>4</v>
      </c>
      <c r="J60" s="41">
        <v>12</v>
      </c>
      <c r="K60" s="41">
        <v>-12</v>
      </c>
      <c r="L60" s="42"/>
      <c r="M60" s="41">
        <f>IF(F60=0,IF(OR(H60="No",H60=""),0,IF(AND(F60=0,H60="Yes"),I60+J60,0)),IF(AND(F60=C60,H60="Yes"),I60,IF(H60="No",K60,0)))</f>
        <v>0</v>
      </c>
      <c r="N60" s="31"/>
      <c r="P60" s="5" t="str">
        <f>IF(OR(ISNUMBER('[6]WebFIRE TEMPLATE'!AE6),ISNUMBER('[6]WebFIRE TEMPLATE'!AE7),ISNUMBER('[6]WebFIRE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92"/>
    </row>
    <row r="62" spans="1:16" ht="18.75" x14ac:dyDescent="0.25">
      <c r="A62" s="15" t="s">
        <v>44</v>
      </c>
      <c r="B62" s="51"/>
      <c r="C62" s="27"/>
      <c r="D62" s="27"/>
      <c r="E62" s="27"/>
      <c r="F62" s="27"/>
      <c r="G62" s="52"/>
      <c r="H62" s="52"/>
      <c r="I62" s="27"/>
      <c r="J62" s="27"/>
      <c r="K62" s="27"/>
      <c r="L62" s="27"/>
      <c r="M62" s="27"/>
      <c r="N62" s="93"/>
    </row>
    <row r="63" spans="1:16" ht="28.5" x14ac:dyDescent="0.25">
      <c r="A63" s="35" t="s">
        <v>86</v>
      </c>
      <c r="B63" s="36" t="s">
        <v>13</v>
      </c>
      <c r="C63" s="37">
        <v>3</v>
      </c>
      <c r="D63" s="37">
        <v>0</v>
      </c>
      <c r="E63" s="38"/>
      <c r="F63" s="39">
        <f>IF(B63="Yes",C63,D63)</f>
        <v>0</v>
      </c>
      <c r="G63" s="35" t="s">
        <v>87</v>
      </c>
      <c r="H63" s="54"/>
      <c r="I63" s="39">
        <v>1</v>
      </c>
      <c r="J63" s="39">
        <v>3</v>
      </c>
      <c r="K63" s="39">
        <v>-3</v>
      </c>
      <c r="L63" s="38"/>
      <c r="M63" s="39">
        <f t="shared" ref="M63:M73" si="1">IF(F63=0,IF(OR(H63="No",H63=""),0,IF(AND(F63=0,H63="Yes"),I63+J63,0)),IF(AND(F63=C63,H63="Yes"),I63,IF(H63="No",K63,0)))</f>
        <v>0</v>
      </c>
      <c r="N63" s="55"/>
      <c r="P63" s="5" t="str">
        <f>IF(OR(ISNUMBER('[6]WebFIRE TEMPLATE'!AE6),ISNUMBER('[6]WebFIRE TEMPLATE'!AE7),ISNUMBER('[6]WebFIRE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IF(B64="Yes",C64,D64)</f>
        <v>27</v>
      </c>
      <c r="G64" s="35" t="s">
        <v>89</v>
      </c>
      <c r="H64" s="54"/>
      <c r="I64" s="39">
        <v>4</v>
      </c>
      <c r="J64" s="39">
        <v>12</v>
      </c>
      <c r="K64" s="39">
        <v>-12</v>
      </c>
      <c r="L64" s="38"/>
      <c r="M64" s="39">
        <f t="shared" si="1"/>
        <v>0</v>
      </c>
      <c r="N64" s="55"/>
      <c r="P64" s="5" t="str">
        <f>IF(OR(ISNUMBER('[6]WebFIRE TEMPLATE'!AE6),ISNUMBER('[6]WebFIRE TEMPLATE'!AE7),ISNUMBER('[6]WebFIRE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IF(OR(ISNUMBER('[6]WebFIRE TEMPLATE'!AE6),ISNUMBER('[6]WebFIRE TEMPLATE'!AE7),ISNUMBER('[6]WebFIRE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IF(B66="Yes",C66,D66)</f>
        <v>9</v>
      </c>
      <c r="G66" s="35" t="s">
        <v>92</v>
      </c>
      <c r="H66" s="54"/>
      <c r="I66" s="39">
        <v>3</v>
      </c>
      <c r="J66" s="39">
        <v>9</v>
      </c>
      <c r="K66" s="39">
        <v>-9</v>
      </c>
      <c r="L66" s="39">
        <v>0</v>
      </c>
      <c r="M66" s="39">
        <f t="shared" si="1"/>
        <v>0</v>
      </c>
      <c r="N66" s="55"/>
      <c r="P66" s="5" t="str">
        <f>IF(OR(ISNUMBER('[6]WebFIRE TEMPLATE'!AE6),ISNUMBER('[6]WebFIRE TEMPLATE'!AE7),ISNUMBER('[6]WebFIRE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IF(B67="Yes",C67,D67)</f>
        <v>12</v>
      </c>
      <c r="G67" s="53" t="s">
        <v>94</v>
      </c>
      <c r="H67" s="54"/>
      <c r="I67" s="39">
        <v>4</v>
      </c>
      <c r="J67" s="39">
        <v>12</v>
      </c>
      <c r="K67" s="39">
        <v>-12</v>
      </c>
      <c r="L67" s="38"/>
      <c r="M67" s="39">
        <f t="shared" si="1"/>
        <v>0</v>
      </c>
      <c r="N67" s="55"/>
      <c r="P67" s="5" t="str">
        <f>IF(OR(ISNUMBER('[6]WebFIRE TEMPLATE'!AE6),ISNUMBER('[6]WebFIRE TEMPLATE'!AE7),ISNUMBER('[6]WebFIRE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IF(B68="Yes",C68,D68)</f>
        <v>12</v>
      </c>
      <c r="G68" s="53" t="s">
        <v>97</v>
      </c>
      <c r="H68" s="54"/>
      <c r="I68" s="39">
        <v>4</v>
      </c>
      <c r="J68" s="39">
        <v>12</v>
      </c>
      <c r="K68" s="39">
        <v>-12</v>
      </c>
      <c r="L68" s="38"/>
      <c r="M68" s="39">
        <f t="shared" si="1"/>
        <v>0</v>
      </c>
      <c r="N68" s="55"/>
      <c r="P68" s="5" t="str">
        <f>IF(OR(ISNUMBER('[6]WebFIRE TEMPLATE'!AE6),ISNUMBER('[6]WebFIRE TEMPLATE'!AE7),ISNUMBER('[6]WebFIRE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IF(B69="Yes",C69,D69)</f>
        <v>9</v>
      </c>
      <c r="G69" s="35" t="s">
        <v>99</v>
      </c>
      <c r="H69" s="54"/>
      <c r="I69" s="39">
        <v>3</v>
      </c>
      <c r="J69" s="39">
        <v>9</v>
      </c>
      <c r="K69" s="39">
        <v>-9</v>
      </c>
      <c r="L69" s="38"/>
      <c r="M69" s="39">
        <f t="shared" si="1"/>
        <v>0</v>
      </c>
      <c r="N69" s="55"/>
      <c r="P69" s="5" t="str">
        <f>IF(OR(ISNUMBER('[6]WebFIRE TEMPLATE'!AE6),ISNUMBER('[6]WebFIRE TEMPLATE'!AE7),ISNUMBER('[6]WebFIRE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IF(B70="Yes",C70,D70)</f>
        <v>24</v>
      </c>
      <c r="G70" s="35" t="s">
        <v>101</v>
      </c>
      <c r="H70" s="54"/>
      <c r="I70" s="39">
        <v>8</v>
      </c>
      <c r="J70" s="39">
        <v>24</v>
      </c>
      <c r="K70" s="39">
        <v>-120</v>
      </c>
      <c r="L70" s="38"/>
      <c r="M70" s="39">
        <f t="shared" si="1"/>
        <v>0</v>
      </c>
      <c r="N70" s="55"/>
      <c r="P70" s="5" t="str">
        <f>IF(OR(ISNUMBER('[6]WebFIRE TEMPLATE'!AE6),ISNUMBER('[6]WebFIRE TEMPLATE'!AE7),ISNUMBER('[6]WebFIRE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1"/>
        <v>0</v>
      </c>
      <c r="N71" s="55"/>
      <c r="P71" s="5" t="str">
        <f>IF(OR(ISNUMBER('[6]WebFIRE TEMPLATE'!AE6),ISNUMBER('[6]WebFIRE TEMPLATE'!AE7),ISNUMBER('[6]WebFIRE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3" t="s">
        <v>104</v>
      </c>
      <c r="B72" s="36" t="s">
        <v>13</v>
      </c>
      <c r="C72" s="37">
        <v>15</v>
      </c>
      <c r="D72" s="37">
        <v>0</v>
      </c>
      <c r="E72" s="38"/>
      <c r="F72" s="39">
        <f>IF(B72="Yes",C72,D72)</f>
        <v>0</v>
      </c>
      <c r="G72" s="35" t="s">
        <v>105</v>
      </c>
      <c r="H72" s="54"/>
      <c r="I72" s="39">
        <v>5</v>
      </c>
      <c r="J72" s="39">
        <v>15</v>
      </c>
      <c r="K72" s="39">
        <v>-15</v>
      </c>
      <c r="L72" s="38"/>
      <c r="M72" s="39">
        <f t="shared" si="1"/>
        <v>0</v>
      </c>
      <c r="N72" s="55"/>
      <c r="P72" s="5" t="str">
        <f>IF(OR(ISNUMBER('[6]WebFIRE TEMPLATE'!AE6),ISNUMBER('[6]WebFIRE TEMPLATE'!AE7),ISNUMBER('[6]WebFIRE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R72" s="89"/>
    </row>
    <row r="73" spans="1:19" ht="32.25" customHeight="1" x14ac:dyDescent="0.25">
      <c r="A73" s="35" t="s">
        <v>107</v>
      </c>
      <c r="B73" s="36" t="s">
        <v>12</v>
      </c>
      <c r="C73" s="37">
        <v>54</v>
      </c>
      <c r="D73" s="37">
        <v>0</v>
      </c>
      <c r="E73" s="38"/>
      <c r="F73" s="39">
        <f>IF(B73="Yes",C73,D73)</f>
        <v>54</v>
      </c>
      <c r="G73" s="35" t="s">
        <v>108</v>
      </c>
      <c r="H73" s="54"/>
      <c r="I73" s="39">
        <v>3</v>
      </c>
      <c r="J73" s="39">
        <v>9</v>
      </c>
      <c r="K73" s="39">
        <v>-9</v>
      </c>
      <c r="L73" s="38"/>
      <c r="M73" s="39">
        <f t="shared" si="1"/>
        <v>0</v>
      </c>
      <c r="N73" s="55"/>
      <c r="P73" s="5" t="str">
        <f>IF(OR(ISNUMBER('[6]WebFIRE TEMPLATE'!AE6),ISNUMBER('[6]WebFIRE TEMPLATE'!AE7),ISNUMBER('[6]WebFIRE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IF(OR(ISNUMBER('[6]WebFIRE TEMPLATE'!AE6),ISNUMBER('[6]WebFIRE TEMPLATE'!AE7),ISNUMBER('[6]WebFIRE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IF(OR(ISNUMBER('[6]WebFIRE TEMPLATE'!AE6),ISNUMBER('[6]WebFIRE TEMPLATE'!AE7),ISNUMBER('[6]WebFIRE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IF(OR(ISNUMBER('[6]WebFIRE TEMPLATE'!AE6),ISNUMBER('[6]WebFIRE TEMPLATE'!AE7),ISNUMBER('[6]WebFIRE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IF(OR(ISNUMBER('[6]WebFIRE TEMPLATE'!AE6),ISNUMBER('[6]WebFIRE TEMPLATE'!AE7),ISNUMBER('[6]WebFIRE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c r="N78" s="7"/>
    </row>
    <row r="79" spans="1:19" ht="34.5" hidden="1" customHeight="1" x14ac:dyDescent="0.25">
      <c r="A79" s="200" t="s">
        <v>113</v>
      </c>
      <c r="B79" s="200"/>
      <c r="C79" s="200"/>
      <c r="D79" s="200"/>
      <c r="E79" s="200"/>
      <c r="F79" s="200"/>
      <c r="G79" s="34"/>
      <c r="H79" s="61"/>
      <c r="M79" s="3"/>
      <c r="N79" s="7"/>
    </row>
    <row r="80" spans="1:19" ht="50.25" hidden="1" customHeight="1" x14ac:dyDescent="0.25">
      <c r="A80" s="62"/>
      <c r="B80" s="62"/>
      <c r="C80" s="62"/>
      <c r="D80" s="63"/>
      <c r="E80" s="63" t="s">
        <v>114</v>
      </c>
      <c r="F80" s="63" t="s">
        <v>115</v>
      </c>
      <c r="G80" s="34"/>
      <c r="H80" s="61"/>
      <c r="I80" s="201" t="s">
        <v>114</v>
      </c>
      <c r="J80" s="202"/>
      <c r="K80" s="64"/>
      <c r="L80" s="64"/>
      <c r="M80" s="65" t="s">
        <v>115</v>
      </c>
      <c r="N80" s="7"/>
    </row>
    <row r="81" spans="1:15" ht="15" hidden="1" customHeight="1" x14ac:dyDescent="0.25">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c r="N81" s="7"/>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c r="N82" s="7"/>
    </row>
    <row r="83" spans="1:15" ht="18.75" hidden="1" customHeight="1" x14ac:dyDescent="0.25">
      <c r="B83" s="61"/>
      <c r="D83" s="67" t="s">
        <v>120</v>
      </c>
      <c r="E83" s="3">
        <f>SUM(C63:C64,C66:C73)+IF(H66="N/A",L66-J66,0)+IF(H71="N/A",L71-J71,0)</f>
        <v>177</v>
      </c>
      <c r="F83" s="3">
        <f>SUM(F63:F64,F66:F73)+IF(H66="N/A",L66-J66,0)+IF(H71="N/A",L71-J71,0)</f>
        <v>147</v>
      </c>
      <c r="G83" s="4"/>
      <c r="H83" s="67" t="s">
        <v>121</v>
      </c>
      <c r="I83" s="4">
        <f>SUM(I63:I65,I67:I70,I72:I77)+IF(AND(B66="Yes",H66="N/A"),L66,I66)+IF(AND(B71="Yes",H71="N/A"),L71,I71)</f>
        <v>59</v>
      </c>
      <c r="J83" s="3">
        <f>SUM(J63:J65,J67:J70,J72:J77)+IF(AND(B66="Yes",H66="N/A"),L66,J66)+IF(AND(B71="Yes",H71="N/A"),L71,J71)</f>
        <v>177</v>
      </c>
      <c r="M83" s="3">
        <f>SUM(M63:M77)</f>
        <v>0</v>
      </c>
      <c r="N83" s="7"/>
    </row>
    <row r="84" spans="1:15" ht="15" hidden="1" customHeight="1" x14ac:dyDescent="0.25">
      <c r="B84" s="61"/>
      <c r="G84" s="5" t="s">
        <v>122</v>
      </c>
      <c r="H84" s="61"/>
      <c r="N84" s="50"/>
    </row>
    <row r="85" spans="1:15" ht="61.5" hidden="1" customHeight="1" x14ac:dyDescent="0.25">
      <c r="B85" s="68" t="s">
        <v>123</v>
      </c>
      <c r="C85" s="69" t="s">
        <v>124</v>
      </c>
      <c r="E85" s="70" t="s">
        <v>125</v>
      </c>
      <c r="F85" s="71" t="s">
        <v>126</v>
      </c>
      <c r="H85" s="2" t="s">
        <v>127</v>
      </c>
      <c r="I85" s="2" t="s">
        <v>128</v>
      </c>
      <c r="J85" s="2"/>
      <c r="L85" s="72" t="s">
        <v>125</v>
      </c>
      <c r="M85" s="73" t="s">
        <v>129</v>
      </c>
      <c r="N85" s="50"/>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c r="N86" s="7"/>
    </row>
    <row r="87" spans="1:15" ht="15" hidden="1" x14ac:dyDescent="0.25">
      <c r="A87" s="66" t="s">
        <v>131</v>
      </c>
      <c r="B87" s="2">
        <v>75</v>
      </c>
      <c r="C87" s="3">
        <f>SUM(C14:C15,C17:C19,C24,C25,C63:C64,C66:C73)+IF(H16="N/A",L16,0)+IF(H25="N/A",L25-J25,0)+IF(H66="N/A",L66-J66,0)+IF(H71="N/A",L71-J71,0)</f>
        <v>264</v>
      </c>
      <c r="D87" s="3"/>
      <c r="E87" s="2">
        <f>IF(F87&gt;0,ROUND(((100*F87/J87)+F12),0),0)</f>
        <v>43</v>
      </c>
      <c r="F87" s="2">
        <f>IF(AND(B63="",B64="",B66="",B67="",B68="",B69="",B70="",B71="",B72="",B73=""),0,SUM(F81,F83))</f>
        <v>153</v>
      </c>
      <c r="G87" s="66" t="s">
        <v>131</v>
      </c>
      <c r="H87" s="2">
        <v>25</v>
      </c>
      <c r="I87" s="2">
        <f>I81+I83</f>
        <v>89</v>
      </c>
      <c r="J87" s="4">
        <f>I81+I83+J81+J83</f>
        <v>353</v>
      </c>
      <c r="L87" s="2">
        <f>IF(M87=0,0,ROUND(((100*M87/J87)+M12),0))</f>
        <v>0</v>
      </c>
      <c r="M87" s="2">
        <f>IF(AND(H63="",H64="",H65="",H66="",H67="",H68="",H69="",H70="",H71="",H72="",H73="",H74="",H75="",H76="",H77=""),0,SUM(M81,M83))</f>
        <v>0</v>
      </c>
      <c r="N87" s="7"/>
    </row>
    <row r="88" spans="1:15" x14ac:dyDescent="0.25">
      <c r="E88" s="74"/>
      <c r="N88" s="7"/>
    </row>
    <row r="89" spans="1:15" x14ac:dyDescent="0.25">
      <c r="N89" s="7"/>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43</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59" activePane="bottomLeft" state="frozen"/>
      <selection pane="bottomLeft" activeCell="A24" sqref="A24"/>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77" customWidth="1"/>
    <col min="18" max="18" width="60.7109375" style="4" customWidth="1"/>
    <col min="19" max="16384" width="9.140625" style="5"/>
  </cols>
  <sheetData>
    <row r="1" spans="1:19" x14ac:dyDescent="0.25">
      <c r="A1" s="1" t="s">
        <v>0</v>
      </c>
      <c r="B1" s="205" t="s">
        <v>246</v>
      </c>
      <c r="C1" s="206"/>
      <c r="D1" s="206"/>
      <c r="E1" s="206"/>
      <c r="F1" s="206"/>
      <c r="G1" s="206"/>
    </row>
    <row r="2" spans="1:19" x14ac:dyDescent="0.25">
      <c r="A2" s="1" t="s">
        <v>2</v>
      </c>
      <c r="B2" s="205" t="s">
        <v>236</v>
      </c>
      <c r="C2" s="206"/>
      <c r="D2" s="206"/>
      <c r="E2" s="206"/>
      <c r="F2" s="206"/>
      <c r="G2" s="206"/>
    </row>
    <row r="3" spans="1:19" x14ac:dyDescent="0.25">
      <c r="A3" s="1" t="s">
        <v>4</v>
      </c>
      <c r="B3" s="205">
        <v>30603404</v>
      </c>
      <c r="C3" s="206"/>
      <c r="D3" s="206"/>
      <c r="E3" s="206"/>
      <c r="F3" s="206"/>
      <c r="G3" s="206"/>
      <c r="N3" s="7" t="s">
        <v>247</v>
      </c>
    </row>
    <row r="4" spans="1:19" x14ac:dyDescent="0.25">
      <c r="A4" s="8" t="s">
        <v>6</v>
      </c>
      <c r="B4" s="207" t="s">
        <v>7</v>
      </c>
      <c r="C4" s="208"/>
      <c r="D4" s="208"/>
      <c r="E4" s="208"/>
      <c r="F4" s="208"/>
      <c r="G4" s="209"/>
      <c r="N4" s="9" t="s">
        <v>248</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44</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47"/>
      <c r="P12" s="32" t="str">
        <f>IF(OR(ISNUMBER('[7]WebFIRE TEMPLATE'!AE6),ISNUMBER('[7]WebFIRE TEMPLATE'!AE7),ISNUMBER('[7]WebFIRE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IF(OR(ISNUMBER('[7]WebFIRE TEMPLATE'!AE6),ISNUMBER('[7]WebFIRE TEMPLATE'!AE7),ISNUMBER('[7]WebFIRE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IF(OR(ISNUMBER('[7]WebFIRE TEMPLATE'!AE6),ISNUMBER('[7]WebFIRE TEMPLATE'!AE7),ISNUMBER('[7]WebFIRE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47" t="s">
        <v>249</v>
      </c>
      <c r="P15" s="32" t="str">
        <f>IF(OR(ISNUMBER('[7]WebFIRE TEMPLATE'!AE6),ISNUMBER('[7]WebFIRE TEMPLATE'!AE7),ISNUMBER('[7]WebFIRE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IF(OR(ISNUMBER('[7]WebFIRE TEMPLATE'!AE6),ISNUMBER('[7]WebFIRE TEMPLATE'!AE7),ISNUMBER('[7]WebFIRE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IF(OR(ISNUMBER('[7]WebFIRE TEMPLATE'!AE6),ISNUMBER('[7]WebFIRE TEMPLATE'!AE7),ISNUMBER('[7]WebFIRE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IF(OR(ISNUMBER('[7]WebFIRE TEMPLATE'!AE6),ISNUMBER('[7]WebFIRE TEMPLATE'!AE7),ISNUMBER('[7]WebFIRE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IF(OR(ISNUMBER('[7]WebFIRE TEMPLATE'!AE6),ISNUMBER('[7]WebFIRE TEMPLATE'!AE7),ISNUMBER('[7]WebFIRE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IF(OR(ISNUMBER('[7]WebFIRE TEMPLATE'!AE6),ISNUMBER('[7]WebFIRE TEMPLATE'!AE7),ISNUMBER('[7]WebFIRE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IF(OR(ISNUMBER('[7]WebFIRE TEMPLATE'!AE6),ISNUMBER('[7]WebFIRE TEMPLATE'!AE7),ISNUMBER('[7]WebFIRE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IF(OR(ISNUMBER('[7]WebFIRE TEMPLATE'!AE6),ISNUMBER('[7]WebFIRE TEMPLATE'!AE7),ISNUMBER('[7]WebFIRE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IF(OR(ISNUMBER('[7]WebFIRE TEMPLATE'!AE6),ISNUMBER('[7]WebFIRE TEMPLATE'!AE7),ISNUMBER('[7]WebFIRE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13</v>
      </c>
      <c r="C24" s="39">
        <v>9</v>
      </c>
      <c r="D24" s="39">
        <v>0</v>
      </c>
      <c r="E24" s="39"/>
      <c r="F24" s="39">
        <f t="shared" ref="F24" si="1">IF(B24="Yes",C24,D24)</f>
        <v>0</v>
      </c>
      <c r="G24" s="24" t="s">
        <v>40</v>
      </c>
      <c r="H24" s="36"/>
      <c r="I24" s="41">
        <v>3</v>
      </c>
      <c r="J24" s="41">
        <v>9</v>
      </c>
      <c r="K24" s="41">
        <v>-9</v>
      </c>
      <c r="L24" s="42"/>
      <c r="M24" s="41">
        <f>IF(F24=0,IF(OR(H24="No",H24=""),0,IF(AND(F24=0,H24="Yes"),I24+J24,0)),IF(AND(F24=C24,H24="Yes"),I24,IF(H24="No",K24,0)))</f>
        <v>0</v>
      </c>
      <c r="N24" s="31"/>
      <c r="P24" s="34" t="str">
        <f>IF(OR(ISNUMBER('[7]WebFIRE TEMPLATE'!AE6),ISNUMBER('[7]WebFIRE TEMPLATE'!AE7),ISNUMBER('[7]WebFIRE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xml:space="preserve">The reviewer indicated that an assessment of the validity, representativeness, achievement of DQO's and usability of the data was not present.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IF(OR(ISNUMBER('[7]WebFIRE TEMPLATE'!AE6),ISNUMBER('[7]WebFIRE TEMPLATE'!AE7),ISNUMBER('[7]WebFIRE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7"/>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IF(OR(ISNUMBER('[7]WebFIRE TEMPLATE'!AE6),ISNUMBER('[7]WebFIRE TEMPLATE'!AE7),ISNUMBER('[7]WebFIRE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IF(OR(ISNUMBER('[7]WebFIRE TEMPLATE'!AE6),ISNUMBER('[7]WebFIRE TEMPLATE'!AE7),ISNUMBER('[7]WebFIRE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IF(OR(ISNUMBER('[7]WebFIRE TEMPLATE'!AE6),ISNUMBER('[7]WebFIRE TEMPLATE'!AE7),ISNUMBER('[7]WebFIRE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IF(OR(ISNUMBER('[7]WebFIRE TEMPLATE'!AE6),ISNUMBER('[7]WebFIRE TEMPLATE'!AE7),ISNUMBER('[7]WebFIRE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IF(OR(ISNUMBER('[7]WebFIRE TEMPLATE'!AE6),ISNUMBER('[7]WebFIRE TEMPLATE'!AE7),ISNUMBER('[7]WebFIRE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IF(OR(ISNUMBER('[7]WebFIRE TEMPLATE'!AE6),ISNUMBER('[7]WebFIRE TEMPLATE'!AE7),ISNUMBER('[7]WebFIRE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IF(OR(ISNUMBER('[7]WebFIRE TEMPLATE'!AE6),ISNUMBER('[7]WebFIRE TEMPLATE'!AE7),ISNUMBER('[7]WebFIRE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IF(OR(ISNUMBER('[7]WebFIRE TEMPLATE'!AE6),ISNUMBER('[7]WebFIRE TEMPLATE'!AE7),ISNUMBER('[7]WebFIRE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IF(OR(ISNUMBER('[7]WebFIRE TEMPLATE'!AE6),ISNUMBER('[7]WebFIRE TEMPLATE'!AE7),ISNUMBER('[7]WebFIRE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IF(OR(ISNUMBER('[7]WebFIRE TEMPLATE'!AE6),ISNUMBER('[7]WebFIRE TEMPLATE'!AE7),ISNUMBER('[7]WebFIRE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IF(OR(ISNUMBER('[7]WebFIRE TEMPLATE'!AE6),ISNUMBER('[7]WebFIRE TEMPLATE'!AE7),ISNUMBER('[7]WebFIRE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IF(OR(ISNUMBER('[7]WebFIRE TEMPLATE'!AE6),ISNUMBER('[7]WebFIRE TEMPLATE'!AE7),ISNUMBER('[7]WebFIRE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IF(OR(ISNUMBER('[7]WebFIRE TEMPLATE'!AE6),ISNUMBER('[7]WebFIRE TEMPLATE'!AE7),ISNUMBER('[7]WebFIRE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IF(OR(ISNUMBER('[7]WebFIRE TEMPLATE'!AE6),ISNUMBER('[7]WebFIRE TEMPLATE'!AE7),ISNUMBER('[7]WebFIRE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IF(OR(ISNUMBER('[7]WebFIRE TEMPLATE'!AE6),ISNUMBER('[7]WebFIRE TEMPLATE'!AE7),ISNUMBER('[7]WebFIRE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IF(OR(ISNUMBER('[7]WebFIRE TEMPLATE'!AE6),ISNUMBER('[7]WebFIRE TEMPLATE'!AE7),ISNUMBER('[7]WebFIRE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IF(OR(ISNUMBER('[7]WebFIRE TEMPLATE'!AE6),ISNUMBER('[7]WebFIRE TEMPLATE'!AE7),ISNUMBER('[7]WebFIRE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IF(OR(ISNUMBER('[7]WebFIRE TEMPLATE'!AE6),ISNUMBER('[7]WebFIRE TEMPLATE'!AE7),ISNUMBER('[7]WebFIRE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IF(OR(ISNUMBER('[7]WebFIRE TEMPLATE'!AE6),ISNUMBER('[7]WebFIRE TEMPLATE'!AE7),ISNUMBER('[7]WebFIRE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IF(OR(ISNUMBER('[7]WebFIRE TEMPLATE'!AE6),ISNUMBER('[7]WebFIRE TEMPLATE'!AE7),ISNUMBER('[7]WebFIRE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IF(OR(ISNUMBER('[7]WebFIRE TEMPLATE'!AE6),ISNUMBER('[7]WebFIRE TEMPLATE'!AE7),ISNUMBER('[7]WebFIRE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IF(OR(ISNUMBER('[7]WebFIRE TEMPLATE'!AE6),ISNUMBER('[7]WebFIRE TEMPLATE'!AE7),ISNUMBER('[7]WebFIRE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IF(OR(ISNUMBER('[7]WebFIRE TEMPLATE'!AE6),ISNUMBER('[7]WebFIRE TEMPLATE'!AE7),ISNUMBER('[7]WebFIRE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IF(OR(ISNUMBER('[7]WebFIRE TEMPLATE'!AE6),ISNUMBER('[7]WebFIRE TEMPLATE'!AE7),ISNUMBER('[7]WebFIRE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IF(OR(ISNUMBER('[7]WebFIRE TEMPLATE'!AE6),ISNUMBER('[7]WebFIRE TEMPLATE'!AE7),ISNUMBER('[7]WebFIRE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IF(OR(ISNUMBER('[7]WebFIRE TEMPLATE'!AE6),ISNUMBER('[7]WebFIRE TEMPLATE'!AE7),ISNUMBER('[7]WebFIRE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IF(OR(ISNUMBER('[7]WebFIRE TEMPLATE'!AE6),ISNUMBER('[7]WebFIRE TEMPLATE'!AE7),ISNUMBER('[7]WebFIRE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IF(OR(ISNUMBER('[7]WebFIRE TEMPLATE'!AE6),ISNUMBER('[7]WebFIRE TEMPLATE'!AE7),ISNUMBER('[7]WebFIRE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IF(OR(ISNUMBER('[7]WebFIRE TEMPLATE'!AE6),ISNUMBER('[7]WebFIRE TEMPLATE'!AE7),ISNUMBER('[7]WebFIRE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IF(OR(ISNUMBER('[7]WebFIRE TEMPLATE'!AE6),ISNUMBER('[7]WebFIRE TEMPLATE'!AE7),ISNUMBER('[7]WebFIRE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IF(OR(ISNUMBER('[7]WebFIRE TEMPLATE'!AE6),ISNUMBER('[7]WebFIRE TEMPLATE'!AE7),ISNUMBER('[7]WebFIRE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IF(OR(ISNUMBER('[7]WebFIRE TEMPLATE'!AE6),ISNUMBER('[7]WebFIRE TEMPLATE'!AE7),ISNUMBER('[7]WebFIRE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IF(OR(ISNUMBER('[7]WebFIRE TEMPLATE'!AE6),ISNUMBER('[7]WebFIRE TEMPLATE'!AE7),ISNUMBER('[7]WebFIRE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IF(OR(ISNUMBER('[7]WebFIRE TEMPLATE'!AE6),ISNUMBER('[7]WebFIRE TEMPLATE'!AE7),ISNUMBER('[7]WebFIRE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IF(OR(ISNUMBER('[7]WebFIRE TEMPLATE'!AE6),ISNUMBER('[7]WebFIRE TEMPLATE'!AE7),ISNUMBER('[7]WebFIRE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IF(OR(ISNUMBER('[7]WebFIRE TEMPLATE'!AE6),ISNUMBER('[7]WebFIRE TEMPLATE'!AE7),ISNUMBER('[7]WebFIRE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12</v>
      </c>
      <c r="C66" s="37">
        <v>9</v>
      </c>
      <c r="D66" s="37">
        <v>0</v>
      </c>
      <c r="E66" s="38"/>
      <c r="F66" s="39">
        <f t="shared" ref="F66:F70" si="8">IF(B66="Yes",C66,D66)</f>
        <v>9</v>
      </c>
      <c r="G66" s="35" t="s">
        <v>92</v>
      </c>
      <c r="H66" s="54"/>
      <c r="I66" s="39">
        <v>3</v>
      </c>
      <c r="J66" s="39">
        <v>9</v>
      </c>
      <c r="K66" s="39">
        <v>-9</v>
      </c>
      <c r="L66" s="39">
        <v>0</v>
      </c>
      <c r="M66" s="39">
        <f t="shared" si="7"/>
        <v>0</v>
      </c>
      <c r="N66" s="55" t="s">
        <v>250</v>
      </c>
      <c r="P66" s="5" t="str">
        <f>IF(OR(ISNUMBER('[7]WebFIRE TEMPLATE'!AE6),ISNUMBER('[7]WebFIRE TEMPLATE'!AE7),ISNUMBER('[7]WebFIRE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3" t="s">
        <v>93</v>
      </c>
      <c r="B67" s="36" t="s">
        <v>12</v>
      </c>
      <c r="C67" s="37">
        <v>12</v>
      </c>
      <c r="D67" s="37">
        <v>0</v>
      </c>
      <c r="E67" s="38"/>
      <c r="F67" s="39">
        <f t="shared" si="8"/>
        <v>12</v>
      </c>
      <c r="G67" s="53" t="s">
        <v>94</v>
      </c>
      <c r="H67" s="54"/>
      <c r="I67" s="39">
        <v>4</v>
      </c>
      <c r="J67" s="39">
        <v>12</v>
      </c>
      <c r="K67" s="39">
        <v>-12</v>
      </c>
      <c r="L67" s="38"/>
      <c r="M67" s="39">
        <f t="shared" si="7"/>
        <v>0</v>
      </c>
      <c r="N67" s="55" t="s">
        <v>251</v>
      </c>
      <c r="P67" s="5" t="str">
        <f>IF(OR(ISNUMBER('[7]WebFIRE TEMPLATE'!AE6),ISNUMBER('[7]WebFIRE TEMPLATE'!AE7),ISNUMBER('[7]WebFIRE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IF(OR(ISNUMBER('[7]WebFIRE TEMPLATE'!AE6),ISNUMBER('[7]WebFIRE TEMPLATE'!AE7),ISNUMBER('[7]WebFIRE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IF(OR(ISNUMBER('[7]WebFIRE TEMPLATE'!AE6),ISNUMBER('[7]WebFIRE TEMPLATE'!AE7),ISNUMBER('[7]WebFIRE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IF(OR(ISNUMBER('[7]WebFIRE TEMPLATE'!AE6),ISNUMBER('[7]WebFIRE TEMPLATE'!AE7),ISNUMBER('[7]WebFIRE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IF(OR(ISNUMBER('[7]WebFIRE TEMPLATE'!AE6),ISNUMBER('[7]WebFIRE TEMPLATE'!AE7),ISNUMBER('[7]WebFIRE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28.5" x14ac:dyDescent="0.25">
      <c r="A72" s="53" t="s">
        <v>104</v>
      </c>
      <c r="B72" s="36" t="s">
        <v>13</v>
      </c>
      <c r="C72" s="37">
        <v>15</v>
      </c>
      <c r="D72" s="37">
        <v>0</v>
      </c>
      <c r="E72" s="38"/>
      <c r="F72" s="39">
        <f t="shared" ref="F72:F73" si="9">IF(B72="Yes",C72,D72)</f>
        <v>0</v>
      </c>
      <c r="G72" s="35" t="s">
        <v>105</v>
      </c>
      <c r="H72" s="54"/>
      <c r="I72" s="39">
        <v>5</v>
      </c>
      <c r="J72" s="39">
        <v>15</v>
      </c>
      <c r="K72" s="39">
        <v>-15</v>
      </c>
      <c r="L72" s="38"/>
      <c r="M72" s="39">
        <f t="shared" si="7"/>
        <v>0</v>
      </c>
      <c r="N72" s="55" t="s">
        <v>252</v>
      </c>
      <c r="P72" s="5" t="str">
        <f>IF(OR(ISNUMBER('[7]WebFIRE TEMPLATE'!AE6),ISNUMBER('[7]WebFIRE TEMPLATE'!AE7),ISNUMBER('[7]WebFIRE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IF(OR(ISNUMBER('[7]WebFIRE TEMPLATE'!AE6),ISNUMBER('[7]WebFIRE TEMPLATE'!AE7),ISNUMBER('[7]WebFIRE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IF(OR(ISNUMBER('[7]WebFIRE TEMPLATE'!AE6),ISNUMBER('[7]WebFIRE TEMPLATE'!AE7),ISNUMBER('[7]WebFIRE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IF(OR(ISNUMBER('[7]WebFIRE TEMPLATE'!AE6),ISNUMBER('[7]WebFIRE TEMPLATE'!AE7),ISNUMBER('[7]WebFIRE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IF(OR(ISNUMBER('[7]WebFIRE TEMPLATE'!AE6),ISNUMBER('[7]WebFIRE TEMPLATE'!AE7),ISNUMBER('[7]WebFIRE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IF(OR(ISNUMBER('[7]WebFIRE TEMPLATE'!AE6),ISNUMBER('[7]WebFIRE TEMPLATE'!AE7),ISNUMBER('[7]WebFIRE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150</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44</v>
      </c>
      <c r="F87" s="2">
        <f>IF(AND(B63="",B64="",B66="",B67="",B68="",B69="",B70="",B71="",B72="",B73=""),0,SUM(F81,F83))</f>
        <v>156</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44</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pane="bottomLeft" activeCell="N4" sqref="N4"/>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5" t="s">
        <v>240</v>
      </c>
      <c r="C1" s="206"/>
      <c r="D1" s="206"/>
      <c r="E1" s="206"/>
      <c r="F1" s="206"/>
      <c r="G1" s="206"/>
    </row>
    <row r="2" spans="1:19" ht="15" x14ac:dyDescent="0.25">
      <c r="A2" s="1" t="s">
        <v>2</v>
      </c>
      <c r="B2" s="205" t="s">
        <v>241</v>
      </c>
      <c r="C2" s="206"/>
      <c r="D2" s="206"/>
      <c r="E2" s="206"/>
      <c r="F2" s="206"/>
      <c r="G2" s="206"/>
    </row>
    <row r="3" spans="1:19" x14ac:dyDescent="0.25">
      <c r="A3" s="1" t="s">
        <v>4</v>
      </c>
      <c r="B3" s="205">
        <v>30603404</v>
      </c>
      <c r="C3" s="206"/>
      <c r="D3" s="206"/>
      <c r="E3" s="206"/>
      <c r="F3" s="206"/>
      <c r="G3" s="206"/>
      <c r="N3" s="80" t="s">
        <v>242</v>
      </c>
    </row>
    <row r="4" spans="1:19" ht="28.5" x14ac:dyDescent="0.25">
      <c r="A4" s="8" t="s">
        <v>6</v>
      </c>
      <c r="B4" s="207" t="s">
        <v>7</v>
      </c>
      <c r="C4" s="208"/>
      <c r="D4" s="208"/>
      <c r="E4" s="208"/>
      <c r="F4" s="208"/>
      <c r="G4" s="209"/>
      <c r="N4" s="90" t="s">
        <v>243</v>
      </c>
    </row>
    <row r="5" spans="1:19" x14ac:dyDescent="0.25">
      <c r="A5" s="10" t="s">
        <v>9</v>
      </c>
      <c r="B5" s="210" t="s">
        <v>10</v>
      </c>
      <c r="C5" s="211"/>
      <c r="D5" s="211"/>
      <c r="E5" s="211"/>
      <c r="F5" s="211"/>
      <c r="G5" s="211"/>
    </row>
    <row r="7" spans="1:19" ht="23.25" x14ac:dyDescent="0.25">
      <c r="A7" s="203" t="s">
        <v>11</v>
      </c>
      <c r="B7" s="204"/>
      <c r="C7" s="204"/>
      <c r="D7" s="204"/>
      <c r="E7" s="204"/>
      <c r="F7" s="204"/>
      <c r="G7" s="204"/>
      <c r="H7" s="11">
        <f>IF(AND(H92=0,H93=0),0,IF(AND(H92&gt;0,H93&gt;0),((H92+H93)/2),IF(H93&gt;0,H93,H92)))</f>
        <v>38</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198" t="s">
        <v>22</v>
      </c>
      <c r="B11" s="198"/>
      <c r="C11" s="198"/>
      <c r="D11" s="198"/>
      <c r="E11" s="198"/>
      <c r="F11" s="198"/>
      <c r="G11" s="198"/>
      <c r="H11" s="198"/>
      <c r="I11" s="198"/>
      <c r="J11" s="198"/>
      <c r="K11" s="198"/>
      <c r="L11" s="198"/>
      <c r="M11" s="198"/>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47"/>
      <c r="P12" s="32" t="str">
        <f>IF(OR(ISNUMBER('[8]WebFIRE TEMPLATE'!AE6),ISNUMBER('[8]WebFIRE TEMPLATE'!AE7),ISNUMBER('[8]WebFIRE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77"/>
      <c r="R12" s="78"/>
    </row>
    <row r="13" spans="1:19" ht="28.5" x14ac:dyDescent="0.25">
      <c r="A13" s="33"/>
      <c r="B13" s="27"/>
      <c r="C13" s="27"/>
      <c r="D13" s="27"/>
      <c r="E13" s="27"/>
      <c r="F13" s="27"/>
      <c r="G13" s="24" t="s">
        <v>25</v>
      </c>
      <c r="H13" s="25"/>
      <c r="I13" s="29">
        <v>1</v>
      </c>
      <c r="J13" s="29"/>
      <c r="K13" s="29">
        <v>0</v>
      </c>
      <c r="L13" s="30"/>
      <c r="M13" s="29">
        <f>IF(H13="Yes",I13,(IF(H13="No",K13,0)))</f>
        <v>0</v>
      </c>
      <c r="N13" s="31"/>
      <c r="P13" s="34" t="str">
        <f>IF(OR(ISNUMBER('[8]WebFIRE TEMPLATE'!AE6),ISNUMBER('[8]WebFIRE TEMPLATE'!AE7),ISNUMBER('[8]WebFIRE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26</v>
      </c>
      <c r="B14" s="36" t="s">
        <v>12</v>
      </c>
      <c r="C14" s="37">
        <v>3</v>
      </c>
      <c r="D14" s="37">
        <v>0</v>
      </c>
      <c r="E14" s="38"/>
      <c r="F14" s="39">
        <f>IF(B14="Yes",C14,D14)</f>
        <v>3</v>
      </c>
      <c r="G14" s="40" t="s">
        <v>26</v>
      </c>
      <c r="H14" s="36"/>
      <c r="I14" s="41">
        <v>1</v>
      </c>
      <c r="J14" s="41">
        <v>3</v>
      </c>
      <c r="K14" s="41">
        <v>-3</v>
      </c>
      <c r="L14" s="42"/>
      <c r="M14" s="41">
        <f>IF(F14=0,IF(OR(H14="No",H14=""),0,IF(AND(F14=0,H14="Yes"),I14+J14,0)),IF(AND(F14=C14,H14="Yes"),I14,IF(H14="No",K14,0)))</f>
        <v>0</v>
      </c>
      <c r="N14" s="31"/>
      <c r="P14" s="32" t="str">
        <f>IF(OR(ISNUMBER('[8]WebFIRE TEMPLATE'!AE6),ISNUMBER('[8]WebFIRE TEMPLATE'!AE7),ISNUMBER('[8]WebFIRE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27</v>
      </c>
      <c r="B15" s="36" t="s">
        <v>13</v>
      </c>
      <c r="C15" s="37">
        <v>6</v>
      </c>
      <c r="D15" s="37">
        <v>0</v>
      </c>
      <c r="E15" s="38"/>
      <c r="F15" s="39">
        <f t="shared" ref="F15:F19" si="0">IF(B15="Yes",C15,D15)</f>
        <v>0</v>
      </c>
      <c r="G15" s="24" t="s">
        <v>28</v>
      </c>
      <c r="H15" s="36"/>
      <c r="I15" s="43">
        <v>2</v>
      </c>
      <c r="J15" s="43">
        <v>6</v>
      </c>
      <c r="K15" s="43">
        <v>-6</v>
      </c>
      <c r="L15" s="42"/>
      <c r="M15" s="41">
        <f>IF(F15=0,IF(OR(H15="No",H15=""),0,IF(AND(F15=0,H15="Yes"),I15+J15,0)),IF(AND(F15=C15,H15="Yes"),I15,IF(H15="No",K15,0)))</f>
        <v>0</v>
      </c>
      <c r="N15" s="47"/>
      <c r="P15" s="32" t="str">
        <f>IF(OR(ISNUMBER('[8]WebFIRE TEMPLATE'!AE6),ISNUMBER('[8]WebFIRE TEMPLATE'!AE7),ISNUMBER('[8]WebFIRE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77"/>
      <c r="R15" s="4"/>
      <c r="S15" s="4"/>
    </row>
    <row r="16" spans="1:19" ht="27" customHeight="1" x14ac:dyDescent="0.25">
      <c r="A16" s="44"/>
      <c r="B16" s="45"/>
      <c r="C16" s="38"/>
      <c r="D16" s="38"/>
      <c r="E16" s="38"/>
      <c r="F16" s="38"/>
      <c r="G16" s="24" t="s">
        <v>29</v>
      </c>
      <c r="H16" s="36"/>
      <c r="I16" s="41">
        <v>0</v>
      </c>
      <c r="J16" s="46">
        <v>6</v>
      </c>
      <c r="K16" s="41">
        <v>-6</v>
      </c>
      <c r="L16" s="41"/>
      <c r="M16" s="46">
        <f>IF(F15=0,IF(AND(H15="Yes",H16="No"),-M15,IF(AND(H15="No",H16="Yes"),J16,IF(AND(OR(H15="No",H15=""),H16="No"),K16,0))),IF(AND(F15=C15,H16="Yes"),I16,IF(H16="No",K16-M15,0)))</f>
        <v>0</v>
      </c>
      <c r="N16" s="31"/>
      <c r="P16" s="34" t="str">
        <f>IF(OR(ISNUMBER('[8]WebFIRE TEMPLATE'!AE6),ISNUMBER('[8]WebFIRE TEMPLATE'!AE7),ISNUMBER('[8]WebFIRE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30</v>
      </c>
      <c r="B17" s="49" t="s">
        <v>12</v>
      </c>
      <c r="C17" s="37">
        <v>3</v>
      </c>
      <c r="D17" s="37">
        <v>0</v>
      </c>
      <c r="E17" s="38"/>
      <c r="F17" s="39">
        <f t="shared" si="0"/>
        <v>3</v>
      </c>
      <c r="G17" s="40" t="s">
        <v>30</v>
      </c>
      <c r="H17" s="36"/>
      <c r="I17" s="41">
        <v>1</v>
      </c>
      <c r="J17" s="41">
        <v>3</v>
      </c>
      <c r="K17" s="41">
        <v>-3</v>
      </c>
      <c r="L17" s="42"/>
      <c r="M17" s="41">
        <f>IF(F17=0,IF(OR(H17="No",H17=""),0,IF(AND(F17=0,H17="Yes"),I17+J17,0)),IF(AND(F17=C17,H17="Yes"),I17,IF(H17="No",K17,0)))</f>
        <v>0</v>
      </c>
      <c r="N17" s="31"/>
      <c r="P17" s="34" t="str">
        <f>IF(OR(ISNUMBER('[8]WebFIRE TEMPLATE'!AE6),ISNUMBER('[8]WebFIRE TEMPLATE'!AE7),ISNUMBER('[8]WebFIRE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IF(OR(ISNUMBER('[8]WebFIRE TEMPLATE'!AE6),ISNUMBER('[8]WebFIRE TEMPLATE'!AE7),ISNUMBER('[8]WebFIRE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IF(OR(ISNUMBER('[8]WebFIRE TEMPLATE'!AE6),ISNUMBER('[8]WebFIRE TEMPLATE'!AE7),ISNUMBER('[8]WebFIRE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77"/>
      <c r="S19" s="7"/>
    </row>
    <row r="20" spans="1:19" ht="27" customHeight="1" x14ac:dyDescent="0.25">
      <c r="A20" s="48"/>
      <c r="B20" s="38"/>
      <c r="C20" s="38"/>
      <c r="D20" s="38"/>
      <c r="E20" s="38"/>
      <c r="F20" s="38"/>
      <c r="G20" s="40" t="s">
        <v>35</v>
      </c>
      <c r="H20" s="36"/>
      <c r="I20" s="41">
        <v>4</v>
      </c>
      <c r="J20" s="41">
        <v>12</v>
      </c>
      <c r="K20" s="41">
        <v>-12</v>
      </c>
      <c r="L20" s="42"/>
      <c r="M20" s="41">
        <f>IF(F19=0,IF(OR(H20="No",H20=""),0,IF(AND(F19=0,H20="Yes"),I20+J20,0)),IF(AND(F19=C19,H20="Yes"),I20,IF(H20="No",K20,0)))</f>
        <v>0</v>
      </c>
      <c r="N20" s="31"/>
      <c r="P20" s="34" t="str">
        <f>IF(OR(ISNUMBER('[8]WebFIRE TEMPLATE'!AE6),ISNUMBER('[8]WebFIRE TEMPLATE'!AE7),ISNUMBER('[8]WebFIRE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8"/>
      <c r="B21" s="38"/>
      <c r="C21" s="38"/>
      <c r="D21" s="38"/>
      <c r="E21" s="38"/>
      <c r="F21" s="38"/>
      <c r="G21" s="40" t="s">
        <v>36</v>
      </c>
      <c r="H21" s="36"/>
      <c r="I21" s="41">
        <v>4</v>
      </c>
      <c r="J21" s="41">
        <v>12</v>
      </c>
      <c r="K21" s="41">
        <v>-12</v>
      </c>
      <c r="L21" s="42"/>
      <c r="M21" s="41">
        <f>IF(F19=0,IF(OR(H21="No",H21=""),0,IF(AND(F19=0,H21="Yes"),I21+J21,0)),IF(AND(F19=C19,H21="Yes"),I21,IF(H21="No",K21,0)))</f>
        <v>0</v>
      </c>
      <c r="N21" s="31"/>
      <c r="P21" s="34" t="str">
        <f>IF(OR(ISNUMBER('[8]WebFIRE TEMPLATE'!AE6),ISNUMBER('[8]WebFIRE TEMPLATE'!AE7),ISNUMBER('[8]WebFIRE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8"/>
      <c r="B22" s="38"/>
      <c r="C22" s="38"/>
      <c r="D22" s="38"/>
      <c r="E22" s="38"/>
      <c r="F22" s="38"/>
      <c r="G22" s="40" t="s">
        <v>37</v>
      </c>
      <c r="H22" s="36"/>
      <c r="I22" s="41">
        <v>4</v>
      </c>
      <c r="J22" s="41">
        <v>12</v>
      </c>
      <c r="K22" s="41">
        <v>-12</v>
      </c>
      <c r="L22" s="42"/>
      <c r="M22" s="41">
        <f>IF(F19=0,IF(OR(H22="No",H22=""),0,IF(AND(F19=0,H22="Yes"),I22+J22,0)),IF(AND(F19=C19,H22="Yes"),I22,IF(H22="No",K22,0)))</f>
        <v>0</v>
      </c>
      <c r="N22" s="31"/>
      <c r="P22" s="34" t="str">
        <f>IF(OR(ISNUMBER('[8]WebFIRE TEMPLATE'!AE6),ISNUMBER('[8]WebFIRE TEMPLATE'!AE7),ISNUMBER('[8]WebFIRE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8"/>
      <c r="B23" s="38"/>
      <c r="C23" s="38"/>
      <c r="D23" s="38"/>
      <c r="E23" s="38"/>
      <c r="F23" s="38"/>
      <c r="G23" s="40" t="s">
        <v>38</v>
      </c>
      <c r="H23" s="36"/>
      <c r="I23" s="41">
        <v>4</v>
      </c>
      <c r="J23" s="41">
        <v>12</v>
      </c>
      <c r="K23" s="41">
        <v>-12</v>
      </c>
      <c r="L23" s="42"/>
      <c r="M23" s="41">
        <f>IF(F19=0,IF(OR(H23="No",H23=""),0,IF(AND(F19=0,H23="Yes"),I23+J23,0)),IF(AND(F19=C19,H23="Yes"),I23,IF(H23="No",K23,0)))</f>
        <v>0</v>
      </c>
      <c r="N23" s="31"/>
      <c r="P23" s="34" t="str">
        <f>IF(OR(ISNUMBER('[8]WebFIRE TEMPLATE'!AE6),ISNUMBER('[8]WebFIRE TEMPLATE'!AE7),ISNUMBER('[8]WebFIRE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39</v>
      </c>
      <c r="B24" s="36" t="s">
        <v>13</v>
      </c>
      <c r="C24" s="39">
        <v>9</v>
      </c>
      <c r="D24" s="39">
        <v>0</v>
      </c>
      <c r="E24" s="39"/>
      <c r="F24" s="39">
        <f t="shared" ref="F24" si="1">IF(B24="Yes",C24,D24)</f>
        <v>0</v>
      </c>
      <c r="G24" s="24" t="s">
        <v>40</v>
      </c>
      <c r="H24" s="36"/>
      <c r="I24" s="41">
        <v>3</v>
      </c>
      <c r="J24" s="41">
        <v>9</v>
      </c>
      <c r="K24" s="41">
        <v>-9</v>
      </c>
      <c r="L24" s="42"/>
      <c r="M24" s="41">
        <f>IF(F24=0,IF(OR(H24="No",H24=""),0,IF(AND(F24=0,H24="Yes"),I24+J24,0)),IF(AND(F24=C24,H24="Yes"),I24,IF(H24="No",K24,0)))</f>
        <v>0</v>
      </c>
      <c r="N24" s="31"/>
      <c r="P24" s="34" t="str">
        <f>IF(OR(ISNUMBER('[8]WebFIRE TEMPLATE'!AE6),ISNUMBER('[8]WebFIRE TEMPLATE'!AE7),ISNUMBER('[8]WebFIRE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41</v>
      </c>
      <c r="B25" s="49" t="s">
        <v>13</v>
      </c>
      <c r="C25" s="37">
        <v>0</v>
      </c>
      <c r="D25" s="37">
        <v>0</v>
      </c>
      <c r="E25" s="38"/>
      <c r="F25" s="39">
        <f>IF(B25="Yes",C25,D25)</f>
        <v>0</v>
      </c>
      <c r="G25" s="40" t="s">
        <v>42</v>
      </c>
      <c r="H25" s="36"/>
      <c r="I25" s="41">
        <v>0</v>
      </c>
      <c r="J25" s="41">
        <v>0</v>
      </c>
      <c r="K25" s="41">
        <v>-111</v>
      </c>
      <c r="L25" s="41">
        <v>0</v>
      </c>
      <c r="M25" s="46">
        <f>IF(F25=0,IF(H25="No",K25,IF(H25="Yes",I25+J25,IF(H25="No",K25,0))),IF(AND(F25=C25,H25="Yes"),I25,IF(H25="No",K25,0)))</f>
        <v>0</v>
      </c>
      <c r="N25" s="31"/>
      <c r="P25" s="34" t="str">
        <f>IF(OR(ISNUMBER('[8]WebFIRE TEMPLATE'!AE6),ISNUMBER('[8]WebFIRE TEMPLATE'!AE7),ISNUMBER('[8]WebFIRE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199" t="s">
        <v>43</v>
      </c>
      <c r="B26" s="199"/>
      <c r="C26" s="199"/>
      <c r="D26" s="199"/>
      <c r="E26" s="199"/>
      <c r="F26" s="199"/>
      <c r="G26" s="199"/>
      <c r="H26" s="199"/>
      <c r="I26" s="199"/>
      <c r="J26" s="199"/>
      <c r="K26" s="199"/>
      <c r="L26" s="199"/>
      <c r="M26" s="199"/>
      <c r="N26" s="23"/>
      <c r="P26" s="34"/>
      <c r="R26" s="50"/>
      <c r="S26" s="4"/>
    </row>
    <row r="27" spans="1:19" ht="18.75" x14ac:dyDescent="0.25">
      <c r="A27" s="15" t="s">
        <v>44</v>
      </c>
      <c r="B27" s="51"/>
      <c r="C27" s="27"/>
      <c r="D27" s="27"/>
      <c r="E27" s="27"/>
      <c r="F27" s="27"/>
      <c r="G27" s="52"/>
      <c r="H27" s="52"/>
      <c r="I27" s="27"/>
      <c r="J27" s="27"/>
      <c r="K27" s="27"/>
      <c r="L27" s="27"/>
      <c r="M27" s="27"/>
      <c r="N27" s="33"/>
      <c r="P27" s="34"/>
      <c r="S27" s="4"/>
    </row>
    <row r="28" spans="1:19" ht="40.5" customHeight="1" x14ac:dyDescent="0.25">
      <c r="A28" s="35" t="s">
        <v>45</v>
      </c>
      <c r="B28" s="36"/>
      <c r="C28" s="37">
        <v>54</v>
      </c>
      <c r="D28" s="37">
        <v>0</v>
      </c>
      <c r="E28" s="38"/>
      <c r="F28" s="39">
        <f t="shared" ref="F28:F36" si="2">IF(B28="Yes",C28,D28)</f>
        <v>0</v>
      </c>
      <c r="G28" s="40" t="s">
        <v>46</v>
      </c>
      <c r="H28" s="36"/>
      <c r="I28" s="41">
        <v>3</v>
      </c>
      <c r="J28" s="41">
        <v>9</v>
      </c>
      <c r="K28" s="41">
        <v>-9</v>
      </c>
      <c r="L28" s="42"/>
      <c r="M28" s="41">
        <f>IF(F28=0,IF(OR(H28="No",H28=""),0,IF(AND(F28=0,H28="Yes"),I28+J28,0)),IF(AND(F28=C28,H28="Yes"),I28,IF(H28="No",K28,0)))</f>
        <v>0</v>
      </c>
      <c r="N28" s="31"/>
      <c r="P28" s="34" t="str">
        <f>IF(OR(ISNUMBER('[8]WebFIRE TEMPLATE'!AE6),ISNUMBER('[8]WebFIRE TEMPLATE'!AE7),ISNUMBER('[8]WebFIRE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8"/>
      <c r="B29" s="38"/>
      <c r="C29" s="38"/>
      <c r="D29" s="38"/>
      <c r="E29" s="38"/>
      <c r="F29" s="38"/>
      <c r="G29" s="40" t="s">
        <v>47</v>
      </c>
      <c r="H29" s="36"/>
      <c r="I29" s="41">
        <v>3</v>
      </c>
      <c r="J29" s="41">
        <v>9</v>
      </c>
      <c r="K29" s="41">
        <v>-9</v>
      </c>
      <c r="L29" s="42"/>
      <c r="M29" s="41">
        <f>IF(F28=0,IF(OR(H29="No",H29=""),0,IF(AND(F28=0,H29="Yes"),I29+J29,0)),IF(AND(F28=C28,H29="Yes"),I29,IF(H29="No",K29,0)))</f>
        <v>0</v>
      </c>
      <c r="N29" s="31"/>
      <c r="P29" s="34" t="str">
        <f>IF(OR(ISNUMBER('[8]WebFIRE TEMPLATE'!AE6),ISNUMBER('[8]WebFIRE TEMPLATE'!AE7),ISNUMBER('[8]WebFIRE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8"/>
      <c r="B30" s="38"/>
      <c r="C30" s="38"/>
      <c r="D30" s="38"/>
      <c r="E30" s="38"/>
      <c r="F30" s="38"/>
      <c r="G30" s="40" t="s">
        <v>48</v>
      </c>
      <c r="H30" s="36"/>
      <c r="I30" s="41">
        <v>3</v>
      </c>
      <c r="J30" s="41">
        <v>9</v>
      </c>
      <c r="K30" s="41">
        <v>-9</v>
      </c>
      <c r="L30" s="42"/>
      <c r="M30" s="41">
        <f>IF(F28=0,IF(OR(H30="No",H30=""),0,IF(AND(F28=0,H30="Yes"),I30+J30,0)),IF(AND(F28=C28,H30="Yes"),I30,IF(H30="No",K30,0)))</f>
        <v>0</v>
      </c>
      <c r="N30" s="31"/>
      <c r="P30" s="34" t="str">
        <f>IF(OR(ISNUMBER('[8]WebFIRE TEMPLATE'!AE6),ISNUMBER('[8]WebFIRE TEMPLATE'!AE7),ISNUMBER('[8]WebFIRE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8"/>
      <c r="B31" s="38"/>
      <c r="C31" s="38"/>
      <c r="D31" s="38"/>
      <c r="E31" s="38"/>
      <c r="F31" s="38"/>
      <c r="G31" s="40" t="s">
        <v>49</v>
      </c>
      <c r="H31" s="36"/>
      <c r="I31" s="41">
        <v>3</v>
      </c>
      <c r="J31" s="41">
        <v>9</v>
      </c>
      <c r="K31" s="41">
        <v>-9</v>
      </c>
      <c r="L31" s="42"/>
      <c r="M31" s="41">
        <f>IF(F28=0,IF(OR(H31="No",H31=""),0,IF(AND(F28=0,H31="Yes"),I31+J31,0)),IF(AND(F28=C28,H31="Yes"),I31,IF(H31="No",K31,0)))</f>
        <v>0</v>
      </c>
      <c r="N31" s="31"/>
      <c r="P31" s="34" t="str">
        <f>IF(OR(ISNUMBER('[8]WebFIRE TEMPLATE'!AE6),ISNUMBER('[8]WebFIRE TEMPLATE'!AE7),ISNUMBER('[8]WebFIRE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8"/>
      <c r="B32" s="38"/>
      <c r="C32" s="38"/>
      <c r="D32" s="38"/>
      <c r="E32" s="38"/>
      <c r="F32" s="38"/>
      <c r="G32" s="40" t="s">
        <v>50</v>
      </c>
      <c r="H32" s="36"/>
      <c r="I32" s="41">
        <v>3</v>
      </c>
      <c r="J32" s="41">
        <v>9</v>
      </c>
      <c r="K32" s="41">
        <v>-9</v>
      </c>
      <c r="L32" s="42"/>
      <c r="M32" s="41">
        <f>IF(F28=0,IF(OR(H32="No",H32=""),0,IF(AND(F28=0,H32="Yes"),I32+J32,0)),IF(AND(F28=C28,H32="Yes"),I32,IF(H32="No",K32,0)))</f>
        <v>0</v>
      </c>
      <c r="N32" s="31"/>
      <c r="P32" s="34" t="str">
        <f>IF(OR(ISNUMBER('[8]WebFIRE TEMPLATE'!AE6),ISNUMBER('[8]WebFIRE TEMPLATE'!AE7),ISNUMBER('[8]WebFIRE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8"/>
      <c r="B33" s="38"/>
      <c r="C33" s="38"/>
      <c r="D33" s="38"/>
      <c r="E33" s="38"/>
      <c r="F33" s="38"/>
      <c r="G33" s="40" t="s">
        <v>51</v>
      </c>
      <c r="H33" s="36"/>
      <c r="I33" s="41">
        <v>3</v>
      </c>
      <c r="J33" s="41">
        <v>9</v>
      </c>
      <c r="K33" s="41">
        <v>-9</v>
      </c>
      <c r="L33" s="42"/>
      <c r="M33" s="41">
        <f>IF(F28=0,IF(OR(H33="No",H33=""),0,IF(AND(F28=0,H33="Yes"),I33+J33,0)),IF(AND(F28=C28,H33="Yes"),I33,IF(H33="No",K33,0)))</f>
        <v>0</v>
      </c>
      <c r="N33" s="31"/>
      <c r="P33" s="34" t="str">
        <f>IF(OR(ISNUMBER('[8]WebFIRE TEMPLATE'!AE6),ISNUMBER('[8]WebFIRE TEMPLATE'!AE7),ISNUMBER('[8]WebFIRE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52</v>
      </c>
      <c r="B34" s="36"/>
      <c r="C34" s="37">
        <f>J34</f>
        <v>12</v>
      </c>
      <c r="D34" s="37">
        <v>0</v>
      </c>
      <c r="E34" s="38"/>
      <c r="F34" s="39">
        <f t="shared" si="2"/>
        <v>0</v>
      </c>
      <c r="G34" s="40" t="s">
        <v>53</v>
      </c>
      <c r="H34" s="36"/>
      <c r="I34" s="41">
        <v>4</v>
      </c>
      <c r="J34" s="41">
        <v>12</v>
      </c>
      <c r="K34" s="41">
        <v>-12</v>
      </c>
      <c r="L34" s="42"/>
      <c r="M34" s="41">
        <f>IF(F34=0,IF(OR(H34="No",H34=""),0,IF(AND(F34=0,H34="Yes"),I34+J34,0)),IF(AND(F34=C34,H34="Yes"),I34,IF(H34="No",K34,0)))</f>
        <v>0</v>
      </c>
      <c r="N34" s="31"/>
      <c r="P34" s="5" t="str">
        <f>IF(OR(ISNUMBER('[8]WebFIRE TEMPLATE'!AE6),ISNUMBER('[8]WebFIRE TEMPLATE'!AE7),ISNUMBER('[8]WebFIRE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3" t="s">
        <v>54</v>
      </c>
      <c r="B35" s="36"/>
      <c r="C35" s="37">
        <f>J35</f>
        <v>12</v>
      </c>
      <c r="D35" s="37">
        <v>0</v>
      </c>
      <c r="E35" s="38"/>
      <c r="F35" s="39">
        <f t="shared" si="2"/>
        <v>0</v>
      </c>
      <c r="G35" s="40" t="s">
        <v>55</v>
      </c>
      <c r="H35" s="36"/>
      <c r="I35" s="41">
        <v>4</v>
      </c>
      <c r="J35" s="41">
        <v>12</v>
      </c>
      <c r="K35" s="41">
        <v>-12</v>
      </c>
      <c r="L35" s="42"/>
      <c r="M35" s="41">
        <f>IF(F35=0,IF(OR(H35="No",H35=""),0,IF(AND(F35=0,H35="Yes"),I35+J35,0)),IF(AND(F35=C35,H35="Yes"),I35,IF(H35="No",K35,0)))</f>
        <v>0</v>
      </c>
      <c r="N35" s="31"/>
      <c r="P35" s="5" t="str">
        <f>IF(OR(ISNUMBER('[8]WebFIRE TEMPLATE'!AE6),ISNUMBER('[8]WebFIRE TEMPLATE'!AE7),ISNUMBER('[8]WebFIRE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56</v>
      </c>
      <c r="B36" s="36"/>
      <c r="C36" s="39">
        <f>SUM(J36:J41)</f>
        <v>126</v>
      </c>
      <c r="D36" s="37">
        <v>0</v>
      </c>
      <c r="E36" s="38"/>
      <c r="F36" s="39">
        <f t="shared" si="2"/>
        <v>0</v>
      </c>
      <c r="G36" s="24" t="s">
        <v>57</v>
      </c>
      <c r="H36" s="36"/>
      <c r="I36" s="41">
        <v>4</v>
      </c>
      <c r="J36" s="41">
        <v>12</v>
      </c>
      <c r="K36" s="41">
        <v>-24</v>
      </c>
      <c r="L36" s="42"/>
      <c r="M36" s="41">
        <f>IF(F36=0,IF(OR(H36="No",H36=""),0,IF(AND(F36=0,H36="Yes"),I36+J36,0)),IF(AND(F36=C36,H36="Yes"),I36,IF(H36="No",K36,0)))</f>
        <v>0</v>
      </c>
      <c r="N36" s="31"/>
      <c r="P36" s="5" t="str">
        <f>IF(OR(ISNUMBER('[8]WebFIRE TEMPLATE'!AE6),ISNUMBER('[8]WebFIRE TEMPLATE'!AE7),ISNUMBER('[8]WebFIRE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8"/>
      <c r="B37" s="38"/>
      <c r="C37" s="38"/>
      <c r="D37" s="38"/>
      <c r="E37" s="38"/>
      <c r="F37" s="38"/>
      <c r="G37" s="40" t="s">
        <v>58</v>
      </c>
      <c r="H37" s="36"/>
      <c r="I37" s="41">
        <v>10</v>
      </c>
      <c r="J37" s="41">
        <v>30</v>
      </c>
      <c r="K37" s="41">
        <v>-180</v>
      </c>
      <c r="L37" s="42"/>
      <c r="M37" s="46">
        <f>IF(F36=0,IF(H37="No",K37,IF(H37="Yes",I37+J37,IF(H37="No",K37,0))),IF(AND(F36=C36,H37="Yes"),I37,IF(H37="No",K37,0)))</f>
        <v>0</v>
      </c>
      <c r="N37" s="31"/>
      <c r="P37" s="5" t="str">
        <f>IF(OR(ISNUMBER('[8]WebFIRE TEMPLATE'!AE6),ISNUMBER('[8]WebFIRE TEMPLATE'!AE7),ISNUMBER('[8]WebFIRE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8"/>
      <c r="B38" s="38"/>
      <c r="C38" s="38"/>
      <c r="D38" s="38"/>
      <c r="E38" s="38"/>
      <c r="F38" s="38"/>
      <c r="G38" s="40" t="s">
        <v>59</v>
      </c>
      <c r="H38" s="36"/>
      <c r="I38" s="41">
        <v>6</v>
      </c>
      <c r="J38" s="41">
        <v>18</v>
      </c>
      <c r="K38" s="41">
        <v>-18</v>
      </c>
      <c r="L38" s="42"/>
      <c r="M38" s="41">
        <f>IF(F36=0,IF(OR(H38="No",H38=""),0,IF(AND(F36=0,H38="Yes"),I38+J38,0)),IF(AND(F36=C36,H38="Yes"),I38,IF(H38="No",K38,0)))</f>
        <v>0</v>
      </c>
      <c r="N38" s="31"/>
      <c r="P38" s="5" t="str">
        <f>IF(OR(ISNUMBER('[8]WebFIRE TEMPLATE'!AE6),ISNUMBER('[8]WebFIRE TEMPLATE'!AE7),ISNUMBER('[8]WebFIRE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8"/>
      <c r="B39" s="38"/>
      <c r="C39" s="38"/>
      <c r="D39" s="38"/>
      <c r="E39" s="38"/>
      <c r="F39" s="38"/>
      <c r="G39" s="40" t="s">
        <v>60</v>
      </c>
      <c r="H39" s="36"/>
      <c r="I39" s="41">
        <v>8</v>
      </c>
      <c r="J39" s="41">
        <v>24</v>
      </c>
      <c r="K39" s="41">
        <v>-24</v>
      </c>
      <c r="L39" s="42"/>
      <c r="M39" s="41">
        <f>IF(F36=0,IF(OR(H39="No",H39=""),0,IF(AND(F36=0,H39="Yes"),I39+J39,0)),IF(AND(F36=C36,H39="Yes"),I39,IF(H39="No",K39,0)))</f>
        <v>0</v>
      </c>
      <c r="N39" s="31"/>
      <c r="P39" s="5" t="str">
        <f>IF(OR(ISNUMBER('[8]WebFIRE TEMPLATE'!AE6),ISNUMBER('[8]WebFIRE TEMPLATE'!AE7),ISNUMBER('[8]WebFIRE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8"/>
      <c r="B40" s="38"/>
      <c r="C40" s="38"/>
      <c r="D40" s="38"/>
      <c r="E40" s="38"/>
      <c r="F40" s="38"/>
      <c r="G40" s="40" t="s">
        <v>61</v>
      </c>
      <c r="H40" s="36"/>
      <c r="I40" s="41">
        <v>8</v>
      </c>
      <c r="J40" s="41">
        <v>24</v>
      </c>
      <c r="K40" s="41">
        <v>-120</v>
      </c>
      <c r="L40" s="41">
        <v>0</v>
      </c>
      <c r="M40" s="46">
        <f>IF(F36=0,IF(H40="No",K40,IF(H40="Yes",I40+J40,IF(H40="No",K40,0))),IF(AND(F36=C36,H40="Yes"),I40,IF(H40="No",K40,0)))</f>
        <v>0</v>
      </c>
      <c r="N40" s="31"/>
      <c r="P40" s="5" t="str">
        <f>IF(OR(ISNUMBER('[8]WebFIRE TEMPLATE'!AE6),ISNUMBER('[8]WebFIRE TEMPLATE'!AE7),ISNUMBER('[8]WebFIRE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8"/>
      <c r="B41" s="38"/>
      <c r="C41" s="38"/>
      <c r="D41" s="38"/>
      <c r="E41" s="38"/>
      <c r="F41" s="38"/>
      <c r="G41" s="40" t="s">
        <v>62</v>
      </c>
      <c r="H41" s="36"/>
      <c r="I41" s="41">
        <v>6</v>
      </c>
      <c r="J41" s="41">
        <v>18</v>
      </c>
      <c r="K41" s="41">
        <v>-18</v>
      </c>
      <c r="L41" s="42"/>
      <c r="M41" s="41">
        <f>IF(F36=0,IF(OR(H41="No",H41=""),0,IF(AND(F36=0,H41="Yes"),I41+J41,0)),IF(AND(F36=C36,H41="Yes"),I41,IF(H41="No",K41,0)))</f>
        <v>0</v>
      </c>
      <c r="N41" s="31"/>
      <c r="P41" s="5" t="str">
        <f>IF(OR(ISNUMBER('[8]WebFIRE TEMPLATE'!AE6),ISNUMBER('[8]WebFIRE TEMPLATE'!AE7),ISNUMBER('[8]WebFIRE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63</v>
      </c>
      <c r="B42" s="36"/>
      <c r="C42" s="37">
        <v>30</v>
      </c>
      <c r="D42" s="37">
        <v>0</v>
      </c>
      <c r="E42" s="38"/>
      <c r="F42" s="39">
        <f t="shared" ref="F42" si="3">IF(B42="Yes",C42,D42)</f>
        <v>0</v>
      </c>
      <c r="G42" s="40" t="s">
        <v>64</v>
      </c>
      <c r="H42" s="36"/>
      <c r="I42" s="41">
        <v>2</v>
      </c>
      <c r="J42" s="41">
        <v>6</v>
      </c>
      <c r="K42" s="41">
        <v>-6</v>
      </c>
      <c r="L42" s="42"/>
      <c r="M42" s="41">
        <f>IF(F42=0,IF(OR(H42="No",H42=""),0,IF(AND(F42=0,H42="Yes"),I42+J42,0)),IF(AND(F42=C42,H42="Yes"),I42,IF(H42="No",K42,0)))</f>
        <v>0</v>
      </c>
      <c r="N42" s="31"/>
      <c r="P42" s="5" t="str">
        <f>IF(OR(ISNUMBER('[8]WebFIRE TEMPLATE'!AE6),ISNUMBER('[8]WebFIRE TEMPLATE'!AE7),ISNUMBER('[8]WebFIRE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8"/>
      <c r="B43" s="38"/>
      <c r="C43" s="38"/>
      <c r="D43" s="38"/>
      <c r="E43" s="38"/>
      <c r="F43" s="38"/>
      <c r="G43" s="40" t="s">
        <v>65</v>
      </c>
      <c r="H43" s="36"/>
      <c r="I43" s="41">
        <v>2</v>
      </c>
      <c r="J43" s="41">
        <v>6</v>
      </c>
      <c r="K43" s="41">
        <v>-6</v>
      </c>
      <c r="L43" s="41">
        <v>0</v>
      </c>
      <c r="M43" s="41">
        <f>IF(F42=0,IF(OR(H43="No",H43=""),0,IF(AND(F42=0,H43="Yes"),I43+J43,0)),IF(AND(F42=C42,H43="Yes"),I43,IF(H43="No",K43,0)))</f>
        <v>0</v>
      </c>
      <c r="N43" s="31"/>
      <c r="P43" s="5" t="str">
        <f>IF(OR(ISNUMBER('[8]WebFIRE TEMPLATE'!AE6),ISNUMBER('[8]WebFIRE TEMPLATE'!AE7),ISNUMBER('[8]WebFIRE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8"/>
      <c r="B44" s="38"/>
      <c r="C44" s="38"/>
      <c r="D44" s="38"/>
      <c r="E44" s="38"/>
      <c r="F44" s="38"/>
      <c r="G44" s="40" t="s">
        <v>66</v>
      </c>
      <c r="H44" s="36"/>
      <c r="I44" s="41">
        <v>3</v>
      </c>
      <c r="J44" s="41">
        <v>9</v>
      </c>
      <c r="K44" s="41">
        <v>-9</v>
      </c>
      <c r="L44" s="41">
        <v>0</v>
      </c>
      <c r="M44" s="41">
        <f>IF(F42=0,IF(OR(H44="No",H44=""),0,IF(AND(F42=0,H44="Yes"),I44+J44,0)),IF(AND(F42=C42,H44="Yes"),I44,IF(H44="No",K44,0)))</f>
        <v>0</v>
      </c>
      <c r="N44" s="31"/>
      <c r="P44" s="5" t="str">
        <f>IF(OR(ISNUMBER('[8]WebFIRE TEMPLATE'!AE6),ISNUMBER('[8]WebFIRE TEMPLATE'!AE7),ISNUMBER('[8]WebFIRE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8"/>
      <c r="B45" s="38"/>
      <c r="C45" s="38"/>
      <c r="D45" s="38"/>
      <c r="E45" s="38"/>
      <c r="F45" s="38"/>
      <c r="G45" s="40" t="s">
        <v>67</v>
      </c>
      <c r="H45" s="36"/>
      <c r="I45" s="41">
        <v>3</v>
      </c>
      <c r="J45" s="41">
        <v>9</v>
      </c>
      <c r="K45" s="41">
        <v>-9</v>
      </c>
      <c r="L45" s="42"/>
      <c r="M45" s="41">
        <f>IF(F42=0,IF(OR(H45="No",H45=""),0,IF(AND(F42=0,H45="Yes"),I45+J45,0)),IF(AND(F42=C42,H45="Yes"),I45,IF(H45="No",K45,0)))</f>
        <v>0</v>
      </c>
      <c r="N45" s="31"/>
      <c r="P45" s="5" t="str">
        <f>IF(OR(ISNUMBER('[8]WebFIRE TEMPLATE'!AE6),ISNUMBER('[8]WebFIRE TEMPLATE'!AE7),ISNUMBER('[8]WebFIRE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68</v>
      </c>
      <c r="B46" s="36"/>
      <c r="C46" s="37">
        <v>2</v>
      </c>
      <c r="D46" s="37">
        <v>0</v>
      </c>
      <c r="E46" s="38"/>
      <c r="F46" s="39">
        <f>IF(B46="Yes",C46,D46)</f>
        <v>0</v>
      </c>
      <c r="G46" s="40" t="s">
        <v>68</v>
      </c>
      <c r="H46" s="36"/>
      <c r="I46" s="41">
        <v>0</v>
      </c>
      <c r="J46" s="41">
        <v>2</v>
      </c>
      <c r="K46" s="41">
        <v>-2</v>
      </c>
      <c r="L46" s="42"/>
      <c r="M46" s="41">
        <f t="shared" ref="M46:M47" si="4">IF(F46=0,IF(OR(H46="No",H46=""),0,IF(AND(F46=0,H46="Yes"),I46+J46,0)),IF(AND(F46=C46,H46="Yes"),I46,IF(H46="No",K46,0)))</f>
        <v>0</v>
      </c>
      <c r="N46" s="31"/>
      <c r="P46" s="5" t="str">
        <f>IF(OR(ISNUMBER('[8]WebFIRE TEMPLATE'!AE6),ISNUMBER('[8]WebFIRE TEMPLATE'!AE7),ISNUMBER('[8]WebFIRE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69</v>
      </c>
      <c r="B47" s="36"/>
      <c r="C47" s="37">
        <f>SUM(J47:J59)</f>
        <v>132</v>
      </c>
      <c r="D47" s="37">
        <v>0</v>
      </c>
      <c r="E47" s="38"/>
      <c r="F47" s="39">
        <f>IF(B47="Yes",C47,D47)</f>
        <v>0</v>
      </c>
      <c r="G47" s="40" t="s">
        <v>70</v>
      </c>
      <c r="H47" s="36"/>
      <c r="I47" s="41">
        <v>3</v>
      </c>
      <c r="J47" s="41">
        <v>9</v>
      </c>
      <c r="K47" s="41">
        <v>-9</v>
      </c>
      <c r="L47" s="42"/>
      <c r="M47" s="41">
        <f t="shared" si="4"/>
        <v>0</v>
      </c>
      <c r="N47" s="31"/>
      <c r="P47" s="5" t="str">
        <f>IF(OR(ISNUMBER('[8]WebFIRE TEMPLATE'!AE6),ISNUMBER('[8]WebFIRE TEMPLATE'!AE7),ISNUMBER('[8]WebFIRE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8"/>
      <c r="B48" s="38"/>
      <c r="C48" s="38"/>
      <c r="D48" s="38"/>
      <c r="E48" s="38"/>
      <c r="F48" s="38"/>
      <c r="G48" s="40" t="s">
        <v>71</v>
      </c>
      <c r="H48" s="36"/>
      <c r="I48" s="41">
        <v>0</v>
      </c>
      <c r="J48" s="41">
        <v>9</v>
      </c>
      <c r="K48" s="41">
        <v>-120</v>
      </c>
      <c r="L48" s="41">
        <v>0</v>
      </c>
      <c r="M48" s="46">
        <f>IF(F47=0,IF(H48="No",K48,IF(H48="Yes",I48+J48,IF(H48="No",K48,0))),IF(AND(F47=C47,H48="Yes"),I48,IF(H48="No",K48,0)))</f>
        <v>0</v>
      </c>
      <c r="N48" s="31"/>
      <c r="P48" s="5" t="str">
        <f>IF(OR(ISNUMBER('[8]WebFIRE TEMPLATE'!AE6),ISNUMBER('[8]WebFIRE TEMPLATE'!AE7),ISNUMBER('[8]WebFIRE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8"/>
      <c r="B49" s="38"/>
      <c r="C49" s="38"/>
      <c r="D49" s="38"/>
      <c r="E49" s="38"/>
      <c r="F49" s="38"/>
      <c r="G49" s="40" t="s">
        <v>72</v>
      </c>
      <c r="H49" s="36"/>
      <c r="I49" s="41">
        <v>3</v>
      </c>
      <c r="J49" s="41">
        <v>9</v>
      </c>
      <c r="K49" s="41">
        <v>-9</v>
      </c>
      <c r="L49" s="42"/>
      <c r="M49" s="41">
        <f>IF(F47=0,IF(OR(H49="No",H49=""),0,IF(AND(F47=0,H49="Yes"),I49+J49,0)),IF(AND(F47=C47,H49="Yes"),I49,IF(H49="No",K49,0)))</f>
        <v>0</v>
      </c>
      <c r="N49" s="31"/>
      <c r="P49" s="5" t="str">
        <f>IF(OR(ISNUMBER('[8]WebFIRE TEMPLATE'!AE6),ISNUMBER('[8]WebFIRE TEMPLATE'!AE7),ISNUMBER('[8]WebFIRE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8"/>
      <c r="B50" s="38"/>
      <c r="C50" s="38"/>
      <c r="D50" s="38"/>
      <c r="E50" s="38"/>
      <c r="F50" s="38"/>
      <c r="G50" s="40" t="s">
        <v>73</v>
      </c>
      <c r="H50" s="36"/>
      <c r="I50" s="41">
        <v>3</v>
      </c>
      <c r="J50" s="41">
        <v>9</v>
      </c>
      <c r="K50" s="41">
        <v>-9</v>
      </c>
      <c r="L50" s="41">
        <v>0</v>
      </c>
      <c r="M50" s="41">
        <f>IF(F47=0,IF(OR(H50="No",H50=""),0,IF(AND(F47=0,H50="Yes"),I50+J50,0)),IF(AND(F47=C47,H50="Yes"),I50,IF(H50="No",K50,0)))</f>
        <v>0</v>
      </c>
      <c r="N50" s="31"/>
      <c r="P50" s="5" t="str">
        <f>IF(OR(ISNUMBER('[8]WebFIRE TEMPLATE'!AE6),ISNUMBER('[8]WebFIRE TEMPLATE'!AE7),ISNUMBER('[8]WebFIRE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8"/>
      <c r="B51" s="38"/>
      <c r="C51" s="38"/>
      <c r="D51" s="38"/>
      <c r="E51" s="38"/>
      <c r="F51" s="38"/>
      <c r="G51" s="40" t="s">
        <v>74</v>
      </c>
      <c r="H51" s="36"/>
      <c r="I51" s="41">
        <v>2</v>
      </c>
      <c r="J51" s="41">
        <v>6</v>
      </c>
      <c r="K51" s="41">
        <v>-6</v>
      </c>
      <c r="L51" s="42"/>
      <c r="M51" s="41">
        <f>IF(F47=0,IF(OR(H51="No",H51=""),0,IF(AND(F47=0,H51="Yes"),I51+J51,0)),IF(AND(F47=C47,H51="Yes"),I51,IF(H51="No",K51,0)))</f>
        <v>0</v>
      </c>
      <c r="N51" s="31"/>
      <c r="P51" s="5" t="str">
        <f>IF(OR(ISNUMBER('[8]WebFIRE TEMPLATE'!AE6),ISNUMBER('[8]WebFIRE TEMPLATE'!AE7),ISNUMBER('[8]WebFIRE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8"/>
      <c r="B52" s="38"/>
      <c r="C52" s="38"/>
      <c r="D52" s="38"/>
      <c r="E52" s="38"/>
      <c r="F52" s="38"/>
      <c r="G52" s="40" t="s">
        <v>75</v>
      </c>
      <c r="H52" s="36"/>
      <c r="I52" s="41">
        <v>5</v>
      </c>
      <c r="J52" s="41">
        <v>15</v>
      </c>
      <c r="K52" s="41">
        <v>-15</v>
      </c>
      <c r="L52" s="42"/>
      <c r="M52" s="41">
        <f>IF(F47=0,IF(OR(H52="No",H52=""),0,IF(AND(F47=0,H52="Yes"),I52+J52,0)),IF(AND(F47=C47,H52="Yes"),I52,IF(H52="No",K52,0)))</f>
        <v>0</v>
      </c>
      <c r="N52" s="31"/>
      <c r="P52" s="5" t="str">
        <f>IF(OR(ISNUMBER('[8]WebFIRE TEMPLATE'!AE6),ISNUMBER('[8]WebFIRE TEMPLATE'!AE7),ISNUMBER('[8]WebFIRE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8"/>
      <c r="B53" s="38"/>
      <c r="C53" s="38"/>
      <c r="D53" s="38"/>
      <c r="E53" s="38"/>
      <c r="F53" s="38"/>
      <c r="G53" s="40" t="s">
        <v>76</v>
      </c>
      <c r="H53" s="36"/>
      <c r="I53" s="41">
        <v>4</v>
      </c>
      <c r="J53" s="41">
        <v>12</v>
      </c>
      <c r="K53" s="41">
        <v>-12</v>
      </c>
      <c r="L53" s="41">
        <v>0</v>
      </c>
      <c r="M53" s="41">
        <f>IF(F47=0,IF(OR(H53="No",H53=""),0,IF(AND(F47=0,H53="Yes"),I53+J53,0)),IF(AND(F47=C47,H53="Yes"),I53,IF(H53="No",K53,0)))</f>
        <v>0</v>
      </c>
      <c r="N53" s="31"/>
      <c r="P53" s="5" t="str">
        <f>IF(OR(ISNUMBER('[8]WebFIRE TEMPLATE'!AE6),ISNUMBER('[8]WebFIRE TEMPLATE'!AE7),ISNUMBER('[8]WebFIRE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8"/>
      <c r="B54" s="38"/>
      <c r="C54" s="38"/>
      <c r="D54" s="38"/>
      <c r="E54" s="38"/>
      <c r="F54" s="38"/>
      <c r="G54" s="40" t="s">
        <v>77</v>
      </c>
      <c r="H54" s="36"/>
      <c r="I54" s="41">
        <v>4</v>
      </c>
      <c r="J54" s="41">
        <v>12</v>
      </c>
      <c r="K54" s="41">
        <v>-12</v>
      </c>
      <c r="L54" s="41">
        <v>0</v>
      </c>
      <c r="M54" s="41">
        <f>IF(F47=0,IF(OR(H54="No",H54=""),0,IF(AND(F47=0,H54="Yes"),I54+J54,0)),IF(AND(F47=C47,H54="Yes"),I54,IF(H54="No",K54,0)))</f>
        <v>0</v>
      </c>
      <c r="N54" s="31"/>
      <c r="P54" s="5" t="str">
        <f>IF(OR(ISNUMBER('[8]WebFIRE TEMPLATE'!AE6),ISNUMBER('[8]WebFIRE TEMPLATE'!AE7),ISNUMBER('[8]WebFIRE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8"/>
      <c r="B55" s="38"/>
      <c r="C55" s="38"/>
      <c r="D55" s="38"/>
      <c r="E55" s="38"/>
      <c r="F55" s="38"/>
      <c r="G55" s="40" t="s">
        <v>78</v>
      </c>
      <c r="H55" s="36"/>
      <c r="I55" s="41">
        <v>4</v>
      </c>
      <c r="J55" s="41">
        <v>12</v>
      </c>
      <c r="K55" s="41">
        <v>-12</v>
      </c>
      <c r="L55" s="41">
        <v>0</v>
      </c>
      <c r="M55" s="41">
        <f>IF(F47=0,IF(OR(H55="No",H55=""),0,IF(AND(F47=0,H55="Yes"),I55+J55,0)),IF(AND(F47=C47,H55="Yes"),I55,IF(H55="No",K55,0)))</f>
        <v>0</v>
      </c>
      <c r="N55" s="31"/>
      <c r="P55" s="5" t="str">
        <f>IF(OR(ISNUMBER('[8]WebFIRE TEMPLATE'!AE6),ISNUMBER('[8]WebFIRE TEMPLATE'!AE7),ISNUMBER('[8]WebFIRE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8"/>
      <c r="B56" s="38"/>
      <c r="C56" s="38"/>
      <c r="D56" s="38"/>
      <c r="E56" s="38"/>
      <c r="F56" s="38"/>
      <c r="G56" s="40" t="s">
        <v>79</v>
      </c>
      <c r="H56" s="36"/>
      <c r="I56" s="41">
        <v>4</v>
      </c>
      <c r="J56" s="41">
        <v>12</v>
      </c>
      <c r="K56" s="41">
        <v>-12</v>
      </c>
      <c r="L56" s="41">
        <v>0</v>
      </c>
      <c r="M56" s="41">
        <f>IF(F47=0,IF(OR(H56="No",H56=""),0,IF(AND(F47=0,H56="Yes"),I56+J56,0)),IF(AND(F47=C47,H56="Yes"),I56,IF(H56="No",K56,0)))</f>
        <v>0</v>
      </c>
      <c r="N56" s="31"/>
      <c r="P56" s="5" t="str">
        <f>IF(OR(ISNUMBER('[8]WebFIRE TEMPLATE'!AE6),ISNUMBER('[8]WebFIRE TEMPLATE'!AE7),ISNUMBER('[8]WebFIRE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8"/>
      <c r="B57" s="38"/>
      <c r="C57" s="38"/>
      <c r="D57" s="38"/>
      <c r="E57" s="38"/>
      <c r="F57" s="38"/>
      <c r="G57" s="40" t="s">
        <v>80</v>
      </c>
      <c r="H57" s="36"/>
      <c r="I57" s="41">
        <v>0</v>
      </c>
      <c r="J57" s="41">
        <v>15</v>
      </c>
      <c r="K57" s="41">
        <v>-15</v>
      </c>
      <c r="L57" s="41">
        <v>0</v>
      </c>
      <c r="M57" s="41">
        <f>IF(F47=0,IF(OR(H57="No",H57=""),0,IF(AND(F47=0,H57="Yes"),I57+J57,0)),IF(AND(F47=C47,H57="Yes"),I57,IF(H57="No",K57,0)))</f>
        <v>0</v>
      </c>
      <c r="N57" s="31"/>
      <c r="P57" s="5" t="str">
        <f>IF(OR(ISNUMBER('[8]WebFIRE TEMPLATE'!AE6),ISNUMBER('[8]WebFIRE TEMPLATE'!AE7),ISNUMBER('[8]WebFIRE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8"/>
      <c r="B58" s="38"/>
      <c r="C58" s="38"/>
      <c r="D58" s="38"/>
      <c r="E58" s="38"/>
      <c r="F58" s="38"/>
      <c r="G58" s="40" t="s">
        <v>81</v>
      </c>
      <c r="H58" s="36"/>
      <c r="I58" s="41">
        <v>2</v>
      </c>
      <c r="J58" s="41">
        <v>6</v>
      </c>
      <c r="K58" s="41">
        <v>-6</v>
      </c>
      <c r="L58" s="42"/>
      <c r="M58" s="41">
        <f>IF(F47=0,IF(OR(H58="No",H58=""),0,IF(AND(F47=0,H58="Yes"),I58+J58,0)),IF(AND(F47=C47,H58="Yes"),I58,IF(H58="No",K58,0)))</f>
        <v>0</v>
      </c>
      <c r="N58" s="31"/>
      <c r="P58" s="5" t="str">
        <f>IF(OR(ISNUMBER('[8]WebFIRE TEMPLATE'!AE6),ISNUMBER('[8]WebFIRE TEMPLATE'!AE7),ISNUMBER('[8]WebFIRE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8"/>
      <c r="B59" s="38"/>
      <c r="C59" s="38"/>
      <c r="D59" s="38"/>
      <c r="E59" s="38"/>
      <c r="F59" s="38"/>
      <c r="G59" s="40" t="s">
        <v>82</v>
      </c>
      <c r="H59" s="36"/>
      <c r="I59" s="41">
        <v>2</v>
      </c>
      <c r="J59" s="41">
        <v>6</v>
      </c>
      <c r="K59" s="41">
        <v>-6</v>
      </c>
      <c r="L59" s="41">
        <v>0</v>
      </c>
      <c r="M59" s="41">
        <f>IF(F47=0,IF(OR(H59="No",H59=""),0,IF(AND(F47=0,H59="Yes"),I59+J59,0)),IF(AND(F47=C47,H59="Yes"),I59,IF(H59="No",K59,0)))</f>
        <v>0</v>
      </c>
      <c r="N59" s="31"/>
      <c r="P59" s="5" t="str">
        <f>IF(OR(ISNUMBER('[8]WebFIRE TEMPLATE'!AE6),ISNUMBER('[8]WebFIRE TEMPLATE'!AE7),ISNUMBER('[8]WebFIRE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3" t="s">
        <v>83</v>
      </c>
      <c r="B60" s="36"/>
      <c r="C60" s="37">
        <v>12</v>
      </c>
      <c r="D60" s="37">
        <v>0</v>
      </c>
      <c r="E60" s="38"/>
      <c r="F60" s="39">
        <f t="shared" ref="F60" si="5">IF(B60="Yes",C60,D60)</f>
        <v>0</v>
      </c>
      <c r="G60" s="40" t="s">
        <v>84</v>
      </c>
      <c r="H60" s="36"/>
      <c r="I60" s="41">
        <v>4</v>
      </c>
      <c r="J60" s="41">
        <v>12</v>
      </c>
      <c r="K60" s="41">
        <v>-12</v>
      </c>
      <c r="L60" s="42"/>
      <c r="M60" s="41">
        <f>IF(F60=0,IF(OR(H60="No",H60=""),0,IF(AND(F60=0,H60="Yes"),I60+J60,0)),IF(AND(F60=C60,H60="Yes"),I60,IF(H60="No",K60,0)))</f>
        <v>0</v>
      </c>
      <c r="N60" s="31"/>
      <c r="P60" s="5" t="str">
        <f>IF(OR(ISNUMBER('[8]WebFIRE TEMPLATE'!AE6),ISNUMBER('[8]WebFIRE TEMPLATE'!AE7),ISNUMBER('[8]WebFIRE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198" t="s">
        <v>85</v>
      </c>
      <c r="B61" s="198"/>
      <c r="C61" s="198"/>
      <c r="D61" s="198"/>
      <c r="E61" s="198"/>
      <c r="F61" s="198"/>
      <c r="G61" s="198"/>
      <c r="H61" s="198"/>
      <c r="I61" s="198"/>
      <c r="J61" s="198"/>
      <c r="K61" s="198"/>
      <c r="L61" s="198"/>
      <c r="M61" s="198"/>
      <c r="N61" s="23"/>
    </row>
    <row r="62" spans="1:16" ht="18.75" x14ac:dyDescent="0.25">
      <c r="A62" s="15" t="s">
        <v>44</v>
      </c>
      <c r="B62" s="51"/>
      <c r="C62" s="27"/>
      <c r="D62" s="27"/>
      <c r="E62" s="27"/>
      <c r="F62" s="27"/>
      <c r="G62" s="52"/>
      <c r="H62" s="52"/>
      <c r="I62" s="27"/>
      <c r="J62" s="27"/>
      <c r="K62" s="27"/>
      <c r="L62" s="27"/>
      <c r="M62" s="27"/>
      <c r="N62" s="33"/>
    </row>
    <row r="63" spans="1:16" ht="28.5" x14ac:dyDescent="0.25">
      <c r="A63" s="35" t="s">
        <v>86</v>
      </c>
      <c r="B63" s="36" t="s">
        <v>12</v>
      </c>
      <c r="C63" s="37">
        <v>3</v>
      </c>
      <c r="D63" s="37">
        <v>0</v>
      </c>
      <c r="E63" s="38"/>
      <c r="F63" s="39">
        <f t="shared" ref="F63:F64" si="6">IF(B63="Yes",C63,D63)</f>
        <v>3</v>
      </c>
      <c r="G63" s="35" t="s">
        <v>87</v>
      </c>
      <c r="H63" s="54"/>
      <c r="I63" s="39">
        <v>1</v>
      </c>
      <c r="J63" s="39">
        <v>3</v>
      </c>
      <c r="K63" s="39">
        <v>-3</v>
      </c>
      <c r="L63" s="38"/>
      <c r="M63" s="39">
        <f t="shared" ref="M63:M73" si="7">IF(F63=0,IF(OR(H63="No",H63=""),0,IF(AND(F63=0,H63="Yes"),I63+J63,0)),IF(AND(F63=C63,H63="Yes"),I63,IF(H63="No",K63,0)))</f>
        <v>0</v>
      </c>
      <c r="N63" s="55"/>
      <c r="P63" s="5" t="str">
        <f>IF(OR(ISNUMBER('[8]WebFIRE TEMPLATE'!AE6),ISNUMBER('[8]WebFIRE TEMPLATE'!AE7),ISNUMBER('[8]WebFIRE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6" t="s">
        <v>88</v>
      </c>
      <c r="B64" s="36" t="s">
        <v>12</v>
      </c>
      <c r="C64" s="37">
        <v>27</v>
      </c>
      <c r="D64" s="37">
        <v>0</v>
      </c>
      <c r="E64" s="38"/>
      <c r="F64" s="39">
        <f t="shared" si="6"/>
        <v>27</v>
      </c>
      <c r="G64" s="35" t="s">
        <v>89</v>
      </c>
      <c r="H64" s="54"/>
      <c r="I64" s="39">
        <v>4</v>
      </c>
      <c r="J64" s="39">
        <v>12</v>
      </c>
      <c r="K64" s="39">
        <v>-12</v>
      </c>
      <c r="L64" s="38"/>
      <c r="M64" s="39">
        <f t="shared" si="7"/>
        <v>0</v>
      </c>
      <c r="N64" s="55"/>
      <c r="P64" s="5" t="str">
        <f>IF(OR(ISNUMBER('[8]WebFIRE TEMPLATE'!AE6),ISNUMBER('[8]WebFIRE TEMPLATE'!AE7),ISNUMBER('[8]WebFIRE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8"/>
      <c r="B65" s="38"/>
      <c r="C65" s="38"/>
      <c r="D65" s="38"/>
      <c r="E65" s="38"/>
      <c r="F65" s="38"/>
      <c r="G65" s="35" t="s">
        <v>90</v>
      </c>
      <c r="H65" s="54"/>
      <c r="I65" s="39">
        <v>5</v>
      </c>
      <c r="J65" s="39">
        <v>15</v>
      </c>
      <c r="K65" s="39">
        <v>-15</v>
      </c>
      <c r="L65" s="38"/>
      <c r="M65" s="39">
        <f>IF(F64=0,IF(OR(H65="No",H65=""),0,IF(AND(F64=0,H65="Yes"),I65+J65,0)),IF(AND(F64=C64,H65="Yes"),I65,IF(H65="No",K65,0)))</f>
        <v>0</v>
      </c>
      <c r="N65" s="55"/>
      <c r="P65" s="5" t="str">
        <f>IF(OR(ISNUMBER('[8]WebFIRE TEMPLATE'!AE6),ISNUMBER('[8]WebFIRE TEMPLATE'!AE7),ISNUMBER('[8]WebFIRE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91</v>
      </c>
      <c r="B66" s="36" t="s">
        <v>13</v>
      </c>
      <c r="C66" s="37">
        <v>9</v>
      </c>
      <c r="D66" s="37">
        <v>0</v>
      </c>
      <c r="E66" s="38"/>
      <c r="F66" s="39">
        <f t="shared" ref="F66:F70" si="8">IF(B66="Yes",C66,D66)</f>
        <v>0</v>
      </c>
      <c r="G66" s="35" t="s">
        <v>92</v>
      </c>
      <c r="H66" s="54"/>
      <c r="I66" s="39">
        <v>3</v>
      </c>
      <c r="J66" s="39">
        <v>9</v>
      </c>
      <c r="K66" s="39">
        <v>-9</v>
      </c>
      <c r="L66" s="39">
        <v>0</v>
      </c>
      <c r="M66" s="39">
        <f t="shared" si="7"/>
        <v>0</v>
      </c>
      <c r="N66" s="55"/>
      <c r="P66" s="5" t="str">
        <f>IF(OR(ISNUMBER('[8]WebFIRE TEMPLATE'!AE6),ISNUMBER('[8]WebFIRE TEMPLATE'!AE7),ISNUMBER('[8]WebFIRE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3" t="s">
        <v>93</v>
      </c>
      <c r="B67" s="36" t="s">
        <v>13</v>
      </c>
      <c r="C67" s="37">
        <v>12</v>
      </c>
      <c r="D67" s="37">
        <v>0</v>
      </c>
      <c r="E67" s="38"/>
      <c r="F67" s="39">
        <f t="shared" si="8"/>
        <v>0</v>
      </c>
      <c r="G67" s="53" t="s">
        <v>94</v>
      </c>
      <c r="H67" s="54"/>
      <c r="I67" s="39">
        <v>4</v>
      </c>
      <c r="J67" s="39">
        <v>12</v>
      </c>
      <c r="K67" s="39">
        <v>-12</v>
      </c>
      <c r="L67" s="38"/>
      <c r="M67" s="39">
        <f t="shared" si="7"/>
        <v>0</v>
      </c>
      <c r="N67" s="55" t="s">
        <v>244</v>
      </c>
      <c r="P67" s="5" t="str">
        <f>IF(OR(ISNUMBER('[8]WebFIRE TEMPLATE'!AE6),ISNUMBER('[8]WebFIRE TEMPLATE'!AE7),ISNUMBER('[8]WebFIRE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77"/>
    </row>
    <row r="68" spans="1:19" x14ac:dyDescent="0.25">
      <c r="A68" s="53" t="s">
        <v>96</v>
      </c>
      <c r="B68" s="36" t="s">
        <v>12</v>
      </c>
      <c r="C68" s="37">
        <v>12</v>
      </c>
      <c r="D68" s="37">
        <v>0</v>
      </c>
      <c r="E68" s="38"/>
      <c r="F68" s="39">
        <f t="shared" si="8"/>
        <v>12</v>
      </c>
      <c r="G68" s="53" t="s">
        <v>97</v>
      </c>
      <c r="H68" s="54"/>
      <c r="I68" s="39">
        <v>4</v>
      </c>
      <c r="J68" s="39">
        <v>12</v>
      </c>
      <c r="K68" s="39">
        <v>-12</v>
      </c>
      <c r="L68" s="38"/>
      <c r="M68" s="39">
        <f t="shared" si="7"/>
        <v>0</v>
      </c>
      <c r="N68" s="55"/>
      <c r="P68" s="5" t="str">
        <f>IF(OR(ISNUMBER('[8]WebFIRE TEMPLATE'!AE6),ISNUMBER('[8]WebFIRE TEMPLATE'!AE7),ISNUMBER('[8]WebFIRE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77"/>
    </row>
    <row r="69" spans="1:19" ht="28.5" x14ac:dyDescent="0.25">
      <c r="A69" s="53" t="s">
        <v>98</v>
      </c>
      <c r="B69" s="36" t="s">
        <v>12</v>
      </c>
      <c r="C69" s="37">
        <v>9</v>
      </c>
      <c r="D69" s="37">
        <v>0</v>
      </c>
      <c r="E69" s="38"/>
      <c r="F69" s="39">
        <f t="shared" si="8"/>
        <v>9</v>
      </c>
      <c r="G69" s="35" t="s">
        <v>99</v>
      </c>
      <c r="H69" s="54"/>
      <c r="I69" s="39">
        <v>3</v>
      </c>
      <c r="J69" s="39">
        <v>9</v>
      </c>
      <c r="K69" s="39">
        <v>-9</v>
      </c>
      <c r="L69" s="38"/>
      <c r="M69" s="39">
        <f t="shared" si="7"/>
        <v>0</v>
      </c>
      <c r="N69" s="55"/>
      <c r="P69" s="5" t="str">
        <f>IF(OR(ISNUMBER('[8]WebFIRE TEMPLATE'!AE6),ISNUMBER('[8]WebFIRE TEMPLATE'!AE7),ISNUMBER('[8]WebFIRE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77"/>
    </row>
    <row r="70" spans="1:19" ht="57.75" customHeight="1" x14ac:dyDescent="0.25">
      <c r="A70" s="53" t="s">
        <v>100</v>
      </c>
      <c r="B70" s="36" t="s">
        <v>12</v>
      </c>
      <c r="C70" s="37">
        <v>24</v>
      </c>
      <c r="D70" s="37">
        <v>0</v>
      </c>
      <c r="E70" s="38"/>
      <c r="F70" s="39">
        <f t="shared" si="8"/>
        <v>24</v>
      </c>
      <c r="G70" s="35" t="s">
        <v>101</v>
      </c>
      <c r="H70" s="54"/>
      <c r="I70" s="39">
        <v>8</v>
      </c>
      <c r="J70" s="39">
        <v>24</v>
      </c>
      <c r="K70" s="39">
        <v>-120</v>
      </c>
      <c r="L70" s="38"/>
      <c r="M70" s="39">
        <f t="shared" si="7"/>
        <v>0</v>
      </c>
      <c r="N70" s="57"/>
      <c r="P70" s="5" t="str">
        <f>IF(OR(ISNUMBER('[8]WebFIRE TEMPLATE'!AE6),ISNUMBER('[8]WebFIRE TEMPLATE'!AE7),ISNUMBER('[8]WebFIRE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3" t="s">
        <v>102</v>
      </c>
      <c r="B71" s="36"/>
      <c r="C71" s="37">
        <v>12</v>
      </c>
      <c r="D71" s="37">
        <v>0</v>
      </c>
      <c r="E71" s="37">
        <v>0</v>
      </c>
      <c r="F71" s="39">
        <f>IF(B71="Yes",C71,(IF(B71="No",D71,E71)))</f>
        <v>0</v>
      </c>
      <c r="G71" s="35" t="s">
        <v>103</v>
      </c>
      <c r="H71" s="54"/>
      <c r="I71" s="39">
        <v>4</v>
      </c>
      <c r="J71" s="39">
        <v>12</v>
      </c>
      <c r="K71" s="39">
        <v>-12</v>
      </c>
      <c r="L71" s="39">
        <v>0</v>
      </c>
      <c r="M71" s="39">
        <f t="shared" si="7"/>
        <v>0</v>
      </c>
      <c r="N71" s="55"/>
      <c r="P71" s="5" t="str">
        <f>IF(OR(ISNUMBER('[8]WebFIRE TEMPLATE'!AE6),ISNUMBER('[8]WebFIRE TEMPLATE'!AE7),ISNUMBER('[8]WebFIRE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57" x14ac:dyDescent="0.25">
      <c r="A72" s="53" t="s">
        <v>104</v>
      </c>
      <c r="B72" s="49" t="s">
        <v>13</v>
      </c>
      <c r="C72" s="37">
        <v>15</v>
      </c>
      <c r="D72" s="37">
        <v>0</v>
      </c>
      <c r="E72" s="38"/>
      <c r="F72" s="39">
        <f t="shared" ref="F72:F73" si="9">IF(B72="Yes",C72,D72)</f>
        <v>0</v>
      </c>
      <c r="G72" s="35" t="s">
        <v>105</v>
      </c>
      <c r="H72" s="54"/>
      <c r="I72" s="39">
        <v>5</v>
      </c>
      <c r="J72" s="39">
        <v>15</v>
      </c>
      <c r="K72" s="39">
        <v>-15</v>
      </c>
      <c r="L72" s="38"/>
      <c r="M72" s="39">
        <f t="shared" si="7"/>
        <v>0</v>
      </c>
      <c r="N72" s="55" t="s">
        <v>245</v>
      </c>
      <c r="P72" s="5" t="str">
        <f>IF(OR(ISNUMBER('[8]WebFIRE TEMPLATE'!AE6),ISNUMBER('[8]WebFIRE TEMPLATE'!AE7),ISNUMBER('[8]WebFIRE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107</v>
      </c>
      <c r="B73" s="36" t="s">
        <v>12</v>
      </c>
      <c r="C73" s="37">
        <v>54</v>
      </c>
      <c r="D73" s="37">
        <v>0</v>
      </c>
      <c r="E73" s="38"/>
      <c r="F73" s="39">
        <f t="shared" si="9"/>
        <v>54</v>
      </c>
      <c r="G73" s="35" t="s">
        <v>108</v>
      </c>
      <c r="H73" s="54"/>
      <c r="I73" s="39">
        <v>3</v>
      </c>
      <c r="J73" s="39">
        <v>9</v>
      </c>
      <c r="K73" s="39">
        <v>-9</v>
      </c>
      <c r="L73" s="38"/>
      <c r="M73" s="39">
        <f t="shared" si="7"/>
        <v>0</v>
      </c>
      <c r="N73" s="55"/>
      <c r="P73" s="5" t="str">
        <f>IF(OR(ISNUMBER('[8]WebFIRE TEMPLATE'!AE6),ISNUMBER('[8]WebFIRE TEMPLATE'!AE7),ISNUMBER('[8]WebFIRE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8"/>
      <c r="B74" s="38"/>
      <c r="C74" s="38"/>
      <c r="D74" s="38"/>
      <c r="E74" s="38"/>
      <c r="F74" s="38"/>
      <c r="G74" s="35" t="s">
        <v>109</v>
      </c>
      <c r="H74" s="54"/>
      <c r="I74" s="39">
        <v>4</v>
      </c>
      <c r="J74" s="39">
        <v>12</v>
      </c>
      <c r="K74" s="39">
        <v>-12</v>
      </c>
      <c r="L74" s="38"/>
      <c r="M74" s="39">
        <f>IF(F73=0,IF(OR(H74="No",H74=""),0,IF(AND(F73=0,H74="Yes"),I74+J74,0)),IF(AND(F73=C73,H74="Yes"),I74,IF(H74="No",K74,0)))</f>
        <v>0</v>
      </c>
      <c r="N74" s="55"/>
      <c r="P74" s="5" t="str">
        <f>IF(OR(ISNUMBER('[8]WebFIRE TEMPLATE'!AE6),ISNUMBER('[8]WebFIRE TEMPLATE'!AE7),ISNUMBER('[8]WebFIRE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8"/>
      <c r="B75" s="38"/>
      <c r="C75" s="38"/>
      <c r="D75" s="38"/>
      <c r="E75" s="38"/>
      <c r="F75" s="38"/>
      <c r="G75" s="55" t="s">
        <v>110</v>
      </c>
      <c r="H75" s="54"/>
      <c r="I75" s="39">
        <v>3</v>
      </c>
      <c r="J75" s="39">
        <v>9</v>
      </c>
      <c r="K75" s="39">
        <v>-9</v>
      </c>
      <c r="L75" s="38"/>
      <c r="M75" s="39">
        <f>IF(F73=0,IF(OR(H75="No",H75=""),0,IF(AND(F73=0,H75="Yes"),I75+J75,0)),IF(AND(F73=C73,H75="Yes"),I75,IF(H75="No",K75,0)))</f>
        <v>0</v>
      </c>
      <c r="N75" s="55"/>
      <c r="P75" s="5" t="str">
        <f>IF(OR(ISNUMBER('[8]WebFIRE TEMPLATE'!AE6),ISNUMBER('[8]WebFIRE TEMPLATE'!AE7),ISNUMBER('[8]WebFIRE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8"/>
      <c r="B76" s="38"/>
      <c r="C76" s="38"/>
      <c r="D76" s="38"/>
      <c r="E76" s="38"/>
      <c r="F76" s="38"/>
      <c r="G76" s="55" t="s">
        <v>111</v>
      </c>
      <c r="H76" s="54"/>
      <c r="I76" s="39">
        <v>4</v>
      </c>
      <c r="J76" s="39">
        <v>12</v>
      </c>
      <c r="K76" s="39">
        <v>-12</v>
      </c>
      <c r="L76" s="38"/>
      <c r="M76" s="39">
        <f>IF(F73=0,IF(OR(H76="No",H76=""),0,IF(AND(F73=0,H76="Yes"),I76+J76,0)),IF(AND(F73=C73,H76="Yes"),I76,IF(H76="No",K76,0)))</f>
        <v>0</v>
      </c>
      <c r="N76" s="55"/>
      <c r="P76" s="5" t="str">
        <f>IF(OR(ISNUMBER('[8]WebFIRE TEMPLATE'!AE6),ISNUMBER('[8]WebFIRE TEMPLATE'!AE7),ISNUMBER('[8]WebFIRE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8"/>
      <c r="B77" s="38"/>
      <c r="C77" s="38"/>
      <c r="D77" s="38"/>
      <c r="E77" s="38"/>
      <c r="F77" s="38"/>
      <c r="G77" s="55" t="s">
        <v>112</v>
      </c>
      <c r="H77" s="54"/>
      <c r="I77" s="39">
        <v>4</v>
      </c>
      <c r="J77" s="39">
        <v>12</v>
      </c>
      <c r="K77" s="39">
        <v>-12</v>
      </c>
      <c r="L77" s="38"/>
      <c r="M77" s="39">
        <f>IF(F73=0,IF(OR(H77="No",H77=""),0,IF(AND(F73=0,H77="Yes"),I77+J77,0)),IF(AND(F73=C73,H77="Yes"),I77,IF(H77="No",K77,0)))</f>
        <v>0</v>
      </c>
      <c r="N77" s="55"/>
      <c r="P77" s="5" t="str">
        <f>IF(OR(ISNUMBER('[8]WebFIRE TEMPLATE'!AE6),ISNUMBER('[8]WebFIRE TEMPLATE'!AE7),ISNUMBER('[8]WebFIRE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5">
      <c r="B78" s="59"/>
      <c r="E78" s="5"/>
      <c r="F78" s="3"/>
      <c r="G78" s="34"/>
      <c r="H78" s="60"/>
      <c r="M78" s="3"/>
    </row>
    <row r="79" spans="1:19" ht="34.5" hidden="1" customHeight="1" x14ac:dyDescent="0.25">
      <c r="A79" s="200" t="s">
        <v>113</v>
      </c>
      <c r="B79" s="200"/>
      <c r="C79" s="200"/>
      <c r="D79" s="200"/>
      <c r="E79" s="200"/>
      <c r="F79" s="200"/>
      <c r="G79" s="34"/>
      <c r="H79" s="61"/>
      <c r="M79" s="3"/>
    </row>
    <row r="80" spans="1:19" ht="50.25" hidden="1" customHeight="1" x14ac:dyDescent="0.25">
      <c r="A80" s="62"/>
      <c r="B80" s="62"/>
      <c r="C80" s="62"/>
      <c r="D80" s="63"/>
      <c r="E80" s="63" t="s">
        <v>114</v>
      </c>
      <c r="F80" s="63" t="s">
        <v>115</v>
      </c>
      <c r="G80" s="34"/>
      <c r="H80" s="61"/>
      <c r="I80" s="201" t="s">
        <v>114</v>
      </c>
      <c r="J80" s="202"/>
      <c r="K80" s="64"/>
      <c r="L80" s="64"/>
      <c r="M80" s="65" t="s">
        <v>115</v>
      </c>
    </row>
    <row r="81" spans="1:15" ht="15" hidden="1" customHeight="1" x14ac:dyDescent="0.25">
      <c r="B81" s="61"/>
      <c r="D81" s="66" t="s">
        <v>116</v>
      </c>
      <c r="E81" s="3">
        <f>SUM(C14:C15,C17:C19,C24,C25)+IF(H16="N/A",L16,0)+IF(H25="N/A",L25-J25,0)</f>
        <v>87</v>
      </c>
      <c r="F81" s="3">
        <f>SUM(F14:F15,F17:F19,F24,F25)+IF(AND(B15="Yes",H16="N/A"),L16,0)+IF(AND(B25="Yes",H25="N/A"),L25-J25,0)</f>
        <v>6</v>
      </c>
      <c r="H81" s="66" t="s">
        <v>117</v>
      </c>
      <c r="I81" s="4">
        <f>SUM(I13:I15,I17:I24)+IF(AND(B15="Yes",H16="N/A"),L16,I16)+IF(AND(B25="Yes",H25="N/A"),L25,I25)</f>
        <v>30</v>
      </c>
      <c r="J81" s="3">
        <f>SUM(J14:J15,J17:J23,C24,C25)+IF(H16="N/A",L16,0)+IF(H25="N/A",L25-J25,0)</f>
        <v>87</v>
      </c>
      <c r="M81" s="3">
        <f>SUM(M13:M25)</f>
        <v>0</v>
      </c>
    </row>
    <row r="82" spans="1:15" ht="18.75" hidden="1" customHeight="1" x14ac:dyDescent="0.25">
      <c r="B82" s="61"/>
      <c r="D82" s="66" t="s">
        <v>118</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6" t="s">
        <v>119</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61"/>
      <c r="D83" s="67" t="s">
        <v>120</v>
      </c>
      <c r="E83" s="3">
        <f>SUM(C63:C64,C66:C73)+IF(H66="N/A",L66-J66,0)+IF(H71="N/A",L71-J71,0)</f>
        <v>177</v>
      </c>
      <c r="F83" s="3">
        <f>SUM(F63:F64,F66:F73)+IF(H66="N/A",L66-J66,0)+IF(H71="N/A",L71-J71,0)</f>
        <v>129</v>
      </c>
      <c r="G83" s="4"/>
      <c r="H83" s="67" t="s">
        <v>121</v>
      </c>
      <c r="I83" s="4">
        <f>SUM(I63:I65,I67:I70,I72:I77)+IF(AND(B66="Yes",H66="N/A"),L66,I66)+IF(AND(B71="Yes",H71="N/A"),L71,I71)</f>
        <v>59</v>
      </c>
      <c r="J83" s="3">
        <f>SUM(J63:J65,J67:J70,J72:J77)+IF(AND(B66="Yes",H66="N/A"),L66,J66)+IF(AND(B71="Yes",H71="N/A"),L71,J71)</f>
        <v>177</v>
      </c>
      <c r="M83" s="3">
        <f>SUM(M63:M77)</f>
        <v>0</v>
      </c>
    </row>
    <row r="84" spans="1:15" ht="15" hidden="1" customHeight="1" x14ac:dyDescent="0.25">
      <c r="B84" s="61"/>
      <c r="G84" s="5" t="s">
        <v>122</v>
      </c>
      <c r="H84" s="61"/>
      <c r="N84" s="5"/>
    </row>
    <row r="85" spans="1:15" ht="61.5" hidden="1" customHeight="1" x14ac:dyDescent="0.25">
      <c r="B85" s="68" t="s">
        <v>123</v>
      </c>
      <c r="C85" s="69" t="s">
        <v>124</v>
      </c>
      <c r="E85" s="70" t="s">
        <v>125</v>
      </c>
      <c r="F85" s="71" t="s">
        <v>126</v>
      </c>
      <c r="H85" s="2" t="s">
        <v>127</v>
      </c>
      <c r="I85" s="2" t="s">
        <v>128</v>
      </c>
      <c r="J85" s="2"/>
      <c r="L85" s="72" t="s">
        <v>125</v>
      </c>
      <c r="M85" s="73" t="s">
        <v>129</v>
      </c>
      <c r="N85" s="5"/>
    </row>
    <row r="86" spans="1:15" ht="15" hidden="1" x14ac:dyDescent="0.25">
      <c r="A86" s="66" t="s">
        <v>130</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6" t="s">
        <v>130</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6" t="s">
        <v>131</v>
      </c>
      <c r="B87" s="2">
        <v>75</v>
      </c>
      <c r="C87" s="3">
        <f>SUM(C14:C15,C17:C19,C24,C25,C63:C64,C66:C73)+IF(H16="N/A",L16,0)+IF(H25="N/A",L25-J25,0)+IF(H66="N/A",L66-J66,0)+IF(H71="N/A",L71-J71,0)</f>
        <v>264</v>
      </c>
      <c r="D87" s="3"/>
      <c r="E87" s="2">
        <f>IF(F87&gt;0,ROUND(((100*F87/J87)+F12),0),0)</f>
        <v>38</v>
      </c>
      <c r="F87" s="2">
        <f>IF(AND(B63="",B64="",B66="",B67="",B68="",B69="",B70="",B71="",B72="",B73=""),0,SUM(F81,F83))</f>
        <v>135</v>
      </c>
      <c r="G87" s="66" t="s">
        <v>131</v>
      </c>
      <c r="H87" s="2">
        <v>25</v>
      </c>
      <c r="I87" s="2">
        <f>I81+I83</f>
        <v>89</v>
      </c>
      <c r="J87" s="4">
        <f>I81+I83+J81+J83</f>
        <v>353</v>
      </c>
      <c r="L87" s="2">
        <f>IF(M87=0,0,ROUND(((100*M87/J87)+M12),0))</f>
        <v>0</v>
      </c>
      <c r="M87" s="2">
        <f>IF(AND(H63="",H64="",H65="",H66="",H67="",H68="",H69="",H70="",H71="",H72="",H73="",H74="",H75="",H76="",H77=""),0,SUM(M81,M83))</f>
        <v>0</v>
      </c>
    </row>
    <row r="88" spans="1:15" x14ac:dyDescent="0.25">
      <c r="E88" s="74"/>
    </row>
    <row r="91" spans="1:15" x14ac:dyDescent="0.25">
      <c r="F91" s="5"/>
      <c r="H91" s="3" t="s">
        <v>132</v>
      </c>
    </row>
    <row r="92" spans="1:15" x14ac:dyDescent="0.25">
      <c r="G92" s="66" t="s">
        <v>130</v>
      </c>
      <c r="H92" s="2">
        <f>IF(E86+L86&lt;0,0,IF(E86+L86&gt;100,100,E86+L86))</f>
        <v>0</v>
      </c>
    </row>
    <row r="93" spans="1:15" x14ac:dyDescent="0.25">
      <c r="G93" s="66" t="s">
        <v>131</v>
      </c>
      <c r="H93" s="2">
        <f>IF((E87+L87)&lt;0,0,IF(E87+L87&gt;100,100,E87+L87))</f>
        <v>38</v>
      </c>
    </row>
    <row r="94" spans="1:15" x14ac:dyDescent="0.25">
      <c r="O94" s="2"/>
    </row>
    <row r="95" spans="1:15" x14ac:dyDescent="0.25">
      <c r="C95" s="75"/>
      <c r="F95" s="75"/>
      <c r="I95" s="2"/>
      <c r="J95" s="2"/>
    </row>
    <row r="96" spans="1:15" x14ac:dyDescent="0.25">
      <c r="C96" s="75"/>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2" orientation="portrait" r:id="rId1"/>
  <headerFooter>
    <oddFooter>&amp;R&amp;F
&amp;A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LA3C0610_SRU220</vt:lpstr>
      <vt:lpstr>LA3C0610_SRU234</vt:lpstr>
      <vt:lpstr>(new)LA3C0630_SRU3</vt:lpstr>
      <vt:lpstr>LA3C0650_SRU1600</vt:lpstr>
      <vt:lpstr>LA3C0650_SRU30</vt:lpstr>
      <vt:lpstr>(new)MS3C0740_SRU2&amp;3</vt:lpstr>
      <vt:lpstr>OK3C0990_SRU1</vt:lpstr>
      <vt:lpstr>OK2C0990_SRU2</vt:lpstr>
      <vt:lpstr>TX3A1190_SRU2</vt:lpstr>
      <vt:lpstr>TX3A1230_SRU43</vt:lpstr>
      <vt:lpstr>TX3A1300_SRU16</vt:lpstr>
      <vt:lpstr>TX3A1300_SRU5</vt:lpstr>
      <vt:lpstr>TX3B1090_SRU1&amp;2</vt:lpstr>
      <vt:lpstr>TX3B1110_SRU</vt:lpstr>
      <vt:lpstr>TX3B1140_SRU2</vt:lpstr>
      <vt:lpstr>TX3B1220_SRU2&amp;3-SRU4</vt:lpstr>
      <vt:lpstr>TX3B1240_28.2</vt:lpstr>
      <vt:lpstr>TX3B1250_543</vt:lpstr>
      <vt:lpstr>TX3B1250_544(2009)</vt:lpstr>
      <vt:lpstr>TX3B1250_544_C4(2011)</vt:lpstr>
      <vt:lpstr>TX3B1250_SRU545</vt:lpstr>
      <vt:lpstr>TX3B1310_SRU1&amp;2Sulften</vt:lpstr>
      <vt:lpstr>TX3B1310_SRU3</vt:lpstr>
      <vt:lpstr>(new)CA5A120_TGU1</vt:lpstr>
      <vt:lpstr>(new)CA5A120_TGU2</vt:lpstr>
      <vt:lpstr>(new)CA5A190_SRU28F11</vt:lpstr>
      <vt:lpstr>(new)CA5A190_SRU28F4</vt:lpstr>
      <vt:lpstr>(new)DE1A0360_SRU1&amp;2(2006)</vt:lpstr>
      <vt:lpstr>(new)DE1A0360_SRU1&amp;2(2009)</vt:lpstr>
      <vt:lpstr>(new)LA3C0640_SRU2</vt:lpstr>
      <vt:lpstr>(new)TX3B1131_WestP SRU</vt:lpstr>
      <vt:lpstr>(new)TX3B1250_SRU546</vt:lpstr>
      <vt:lpstr>(new)TX3B1320_SRU39</vt:lpstr>
      <vt:lpstr>(new)TX3B1320_SRU46</vt:lpstr>
      <vt:lpstr>'(new)CA5A120_TGU1'!Print_Area</vt:lpstr>
      <vt:lpstr>'(new)CA5A120_TGU2'!Print_Area</vt:lpstr>
      <vt:lpstr>'(new)CA5A190_SRU28F11'!Print_Area</vt:lpstr>
      <vt:lpstr>'(new)CA5A190_SRU28F4'!Print_Area</vt:lpstr>
      <vt:lpstr>'(new)DE1A0360_SRU1&amp;2(2006)'!Print_Area</vt:lpstr>
      <vt:lpstr>'(new)DE1A0360_SRU1&amp;2(2009)'!Print_Area</vt:lpstr>
      <vt:lpstr>'(new)LA3C0630_SRU3'!Print_Area</vt:lpstr>
      <vt:lpstr>'(new)LA3C0640_SRU2'!Print_Area</vt:lpstr>
      <vt:lpstr>'(new)MS3C0740_SRU2&amp;3'!Print_Area</vt:lpstr>
      <vt:lpstr>'(new)TX3B1131_WestP SRU'!Print_Area</vt:lpstr>
      <vt:lpstr>'(new)TX3B1250_SRU546'!Print_Area</vt:lpstr>
      <vt:lpstr>'(new)TX3B1320_SRU39'!Print_Area</vt:lpstr>
      <vt:lpstr>'(new)TX3B1320_SRU46'!Print_Area</vt:lpstr>
      <vt:lpstr>LA3C0610_SRU220!Print_Area</vt:lpstr>
      <vt:lpstr>LA3C0610_SRU234!Print_Area</vt:lpstr>
      <vt:lpstr>LA3C0650_SRU1600!Print_Area</vt:lpstr>
      <vt:lpstr>LA3C0650_SRU30!Print_Area</vt:lpstr>
      <vt:lpstr>OK2C0990_SRU2!Print_Area</vt:lpstr>
      <vt:lpstr>OK3C0990_SRU1!Print_Area</vt:lpstr>
      <vt:lpstr>TX3A1190_SRU2!Print_Area</vt:lpstr>
      <vt:lpstr>TX3A1230_SRU43!Print_Area</vt:lpstr>
      <vt:lpstr>TX3A1300_SRU16!Print_Area</vt:lpstr>
      <vt:lpstr>TX3A1300_SRU5!Print_Area</vt:lpstr>
      <vt:lpstr>'TX3B1090_SRU1&amp;2'!Print_Area</vt:lpstr>
      <vt:lpstr>TX3B1110_SRU!Print_Area</vt:lpstr>
      <vt:lpstr>TX3B1140_SRU2!Print_Area</vt:lpstr>
      <vt:lpstr>'TX3B1220_SRU2&amp;3-SRU4'!Print_Area</vt:lpstr>
      <vt:lpstr>TX3B1240_28.2!Print_Area</vt:lpstr>
      <vt:lpstr>TX3B1250_543!Print_Area</vt:lpstr>
      <vt:lpstr>'TX3B1250_544(2009)'!Print_Area</vt:lpstr>
      <vt:lpstr>'TX3B1250_544_C4(2011)'!Print_Area</vt:lpstr>
      <vt:lpstr>TX3B1250_SRU545!Print_Area</vt:lpstr>
      <vt:lpstr>'TX3B1310_SRU1&amp;2Sulften'!Print_Area</vt:lpstr>
      <vt:lpstr>TX3B1310_SRU3!Print_Area</vt:lpstr>
    </vt:vector>
  </TitlesOfParts>
  <Company>RTI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ksschaffner</dc:creator>
  <cp:lastModifiedBy>ksschaffner</cp:lastModifiedBy>
  <cp:lastPrinted>2015-04-20T00:43:45Z</cp:lastPrinted>
  <dcterms:created xsi:type="dcterms:W3CDTF">2014-08-17T04:36:59Z</dcterms:created>
  <dcterms:modified xsi:type="dcterms:W3CDTF">2015-04-20T05:20:52Z</dcterms:modified>
</cp:coreProperties>
</file>